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3\"/>
    </mc:Choice>
  </mc:AlternateContent>
  <xr:revisionPtr revIDLastSave="0" documentId="13_ncr:1_{EFB3041F-C28B-4AD1-B07E-00F8523A1B2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PROJECT!$2:$12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1" l="1"/>
  <c r="G34" i="1"/>
  <c r="E34" i="1"/>
  <c r="H33" i="1"/>
  <c r="G33" i="1"/>
  <c r="E33" i="1"/>
  <c r="G29" i="1" l="1"/>
  <c r="H26" i="1" l="1"/>
  <c r="G26" i="1"/>
  <c r="E26" i="1"/>
  <c r="E13" i="1" l="1"/>
  <c r="G13" i="1"/>
  <c r="H13" i="1"/>
  <c r="E14" i="1"/>
  <c r="G14" i="1"/>
  <c r="H14" i="1"/>
  <c r="E15" i="1"/>
  <c r="G15" i="1"/>
  <c r="H15" i="1"/>
  <c r="M11" i="1" l="1"/>
  <c r="L11" i="1"/>
  <c r="L12" i="1" l="1"/>
  <c r="M12" i="1"/>
  <c r="I7" i="1" l="1"/>
  <c r="D11" i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16" i="1"/>
  <c r="G16" i="1"/>
  <c r="H16" i="1"/>
  <c r="E17" i="1"/>
  <c r="G17" i="1"/>
  <c r="H17" i="1"/>
  <c r="E18" i="1"/>
  <c r="G18" i="1"/>
  <c r="H18" i="1"/>
  <c r="E19" i="1"/>
  <c r="G19" i="1"/>
  <c r="H19" i="1"/>
  <c r="E20" i="1"/>
  <c r="G20" i="1"/>
  <c r="H20" i="1"/>
  <c r="E21" i="1"/>
  <c r="G21" i="1"/>
  <c r="H21" i="1"/>
  <c r="E22" i="1"/>
  <c r="G22" i="1"/>
  <c r="H22" i="1"/>
  <c r="E23" i="1"/>
  <c r="G23" i="1"/>
  <c r="H23" i="1"/>
  <c r="E24" i="1"/>
  <c r="G24" i="1"/>
  <c r="H24" i="1"/>
  <c r="E25" i="1"/>
  <c r="G25" i="1"/>
  <c r="H25" i="1"/>
  <c r="E27" i="1"/>
  <c r="G27" i="1"/>
  <c r="H27" i="1"/>
  <c r="E28" i="1"/>
  <c r="G28" i="1"/>
  <c r="H28" i="1"/>
  <c r="E29" i="1"/>
  <c r="H29" i="1"/>
  <c r="E30" i="1"/>
  <c r="G30" i="1"/>
  <c r="H30" i="1"/>
  <c r="E31" i="1"/>
  <c r="G31" i="1"/>
  <c r="H31" i="1"/>
  <c r="E32" i="1"/>
  <c r="G32" i="1"/>
  <c r="H32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F11" i="1"/>
  <c r="I11" i="1"/>
  <c r="H53" i="2" l="1"/>
  <c r="Q18" i="2"/>
  <c r="E11" i="1"/>
  <c r="G11" i="1"/>
  <c r="G7" i="1" s="1"/>
  <c r="H11" i="1" l="1"/>
</calcChain>
</file>

<file path=xl/sharedStrings.xml><?xml version="1.0" encoding="utf-8"?>
<sst xmlns="http://schemas.openxmlformats.org/spreadsheetml/2006/main" count="348" uniqueCount="91">
  <si>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</si>
  <si>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</si>
  <si>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</si>
  <si>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</si>
  <si>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</si>
  <si>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</si>
  <si>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</si>
  <si>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</si>
  <si>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</si>
  <si>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</si>
  <si>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</si>
  <si>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</si>
  <si>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</si>
  <si>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</si>
  <si>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</si>
  <si>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</si>
  <si>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</si>
  <si>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</si>
  <si>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</si>
  <si>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</si>
  <si>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</si>
  <si>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</si>
  <si>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</si>
  <si>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</si>
  <si>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</si>
  <si>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</si>
  <si>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</si>
  <si>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</si>
  <si>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</si>
  <si>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</si>
  <si>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</si>
  <si>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</si>
  <si>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</si>
  <si>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</si>
  <si>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</si>
  <si>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</si>
  <si>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</si>
  <si>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</si>
  <si>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</si>
  <si>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</si>
  <si>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</si>
  <si>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</si>
  <si>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</si>
  <si>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</si>
  <si>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</si>
  <si>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</si>
  <si>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</si>
  <si>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</si>
  <si>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</si>
  <si>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</si>
  <si>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</si>
  <si>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</si>
  <si>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</si>
  <si>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</si>
  <si>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</si>
  <si>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</si>
  <si>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</si>
  <si>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USU BIOLOGY NATURAL RESOURCES BLDG MECHANICAL INFRASTRUCTURE UPGRADE - DELEGATED</t>
  </si>
  <si>
    <t>00088</t>
  </si>
  <si>
    <t>3000-300-3343-FXA-20122770</t>
  </si>
  <si>
    <t>EDFY2020</t>
  </si>
  <si>
    <t>FY'20</t>
  </si>
  <si>
    <t xml:space="preserve"> USU CONTROLLER GAX 20C5-228 </t>
  </si>
  <si>
    <t>DF</t>
  </si>
  <si>
    <t xml:space="preserve">IET TRNSF FY'20 CAP DEV/IMPR APPROPRIATIONS FROM 20366300 </t>
  </si>
  <si>
    <t>FY'21</t>
  </si>
  <si>
    <t>USU DELEGATED CAPITL REIMB GAX 21C5*2381</t>
  </si>
  <si>
    <t>NP</t>
  </si>
  <si>
    <t>FY'22</t>
  </si>
  <si>
    <t>USU DELEGATED CAPITL REIMB GAX 21C5*148</t>
  </si>
  <si>
    <t>USU DELEGATED CAPITL REIMB GAX 21C5*240</t>
  </si>
  <si>
    <t>USU DELEGATED CAPITL REIMB GAX 21C5*280</t>
  </si>
  <si>
    <t>USU DELEGATED CAPITAL REIMB GAX 22C5*296</t>
  </si>
  <si>
    <t>USU DELEGATED CAPITAL REIMB GAX 22C5*333</t>
  </si>
  <si>
    <t>USU DELEGATED CAPITAL REIMB GAX 22C5*366</t>
  </si>
  <si>
    <t>USU DELEGATED CAPITAL REIMB GAX 22C5*415</t>
  </si>
  <si>
    <t>USU DELEGATED CAPITAL REIMB GAX 22C5*574</t>
  </si>
  <si>
    <t>13/22</t>
  </si>
  <si>
    <t>FY'23</t>
  </si>
  <si>
    <t>USU DELEGATED CPTL REIMB GAX 23C5*016</t>
  </si>
  <si>
    <t>USU DELEGATED CPTL REIMB GAX 23C5*086</t>
  </si>
  <si>
    <t>USU GAX 23C5*125</t>
  </si>
  <si>
    <t>USU DELEGATED CPTL REIMB 02/02/23- GAX 23C5*249</t>
  </si>
  <si>
    <t>USU DELEGATED CPTL REIMB GAX 23C5*482</t>
  </si>
  <si>
    <t>USU DELEGATED CPTL REIMB GAX 23C5*626</t>
  </si>
  <si>
    <t>13/23</t>
  </si>
  <si>
    <t>FY'24</t>
  </si>
  <si>
    <t>USU DELEG CAPITAL REIMB GAX 24C5*117</t>
  </si>
  <si>
    <t>USU DELEG CAPITAL REIMB GAX 24C5*218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</si>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</sst>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FF00"/>
      <name val="Arial"/>
      <family val="2"/>
    </font>
    <font>
      <sz val="9"/>
      <color rgb="FF0000FF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3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4" fillId="0" borderId="0" xfId="0" applyFont="1" applyProtection="1">
      <protection locked="0"/>
    </xf>
    <xf numFmtId="37" fontId="5" fillId="0" borderId="0" xfId="0" quotePrefix="1" applyNumberFormat="1" applyFont="1" applyAlignment="1" applyProtection="1">
      <alignment horizontal="left"/>
      <protection locked="0"/>
    </xf>
    <xf numFmtId="164" fontId="13" fillId="0" borderId="0" xfId="0" applyFont="1" applyProtection="1"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30" activePane="bottomLeft" state="frozen"/>
      <selection pane="bottomLeft" activeCell="F6" sqref="F6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5" customFormat="1" ht="14.1" customHeight="1" x14ac:dyDescent="0.25">
      <c r="A2" s="3"/>
      <c r="B2" s="2" t="s">
        <v>0</v>
      </c>
      <c r="C2" s="51"/>
      <c r="D2" s="101"/>
      <c r="H2" s="5" t="s">
        <v>47</v>
      </c>
      <c r="I2" s="95"/>
      <c r="J2" s="96"/>
      <c r="K2" s="6"/>
      <c r="L2" s="59"/>
      <c r="M2" s="59"/>
      <c r="N2" s="59"/>
    </row>
    <row r="3" spans="1:254" s="5" customFormat="1" ht="14.1" customHeight="1" x14ac:dyDescent="0.25">
      <c r="A3" s="3"/>
      <c r="B3" s="4" t="s">
        <v>1</v>
      </c>
      <c r="C3" s="50"/>
      <c r="D3" s="107" t="s">
        <v>60</v>
      </c>
      <c r="H3" s="5" t="s">
        <v>48</v>
      </c>
      <c r="I3" s="95"/>
      <c r="J3" s="96"/>
      <c r="K3" s="6"/>
      <c r="L3" s="59"/>
      <c r="M3" s="59"/>
      <c r="N3" s="59"/>
    </row>
    <row r="4" spans="1:254" s="5" customFormat="1" ht="14.1" customHeight="1" x14ac:dyDescent="0.25">
      <c r="A4" s="3"/>
      <c r="B4" s="100" t="s">
        <v>54</v>
      </c>
      <c r="C4" s="50"/>
      <c r="D4" s="108" t="s">
        <v>58</v>
      </c>
      <c r="H4" s="5" t="s">
        <v>49</v>
      </c>
      <c r="I4" s="95"/>
      <c r="J4" s="96"/>
      <c r="K4" s="6"/>
      <c r="L4" s="59"/>
      <c r="M4" s="59"/>
      <c r="N4" s="59"/>
    </row>
    <row r="5" spans="1:254" s="5" customFormat="1" ht="14.1" customHeight="1" x14ac:dyDescent="0.25">
      <c r="A5" s="3"/>
      <c r="B5" s="2" t="s">
        <v>2</v>
      </c>
      <c r="C5" s="51"/>
      <c r="D5" s="5" t="s">
        <v>57</v>
      </c>
      <c r="H5" s="5" t="s">
        <v>50</v>
      </c>
      <c r="I5" s="95"/>
      <c r="J5" s="96"/>
      <c r="K5" s="6"/>
      <c r="L5" s="59"/>
      <c r="M5" s="59"/>
      <c r="N5" s="59"/>
    </row>
    <row r="6" spans="1:254" s="5" customFormat="1" ht="14.1" customHeight="1" thickBot="1" x14ac:dyDescent="0.35">
      <c r="A6" s="3"/>
      <c r="B6" s="2" t="s">
        <v>3</v>
      </c>
      <c r="C6" s="51"/>
      <c r="D6" s="109">
        <v>20122770</v>
      </c>
      <c r="E6" s="5" t="s">
        <v>90</v>
      </c>
      <c r="H6" s="5" t="s">
        <v>53</v>
      </c>
      <c r="I6" s="97"/>
      <c r="J6" s="96"/>
      <c r="K6" s="6"/>
      <c r="L6" s="59"/>
      <c r="M6" s="59"/>
      <c r="N6" s="59"/>
    </row>
    <row r="7" spans="1:254" s="5" customFormat="1" ht="14.1" customHeight="1" x14ac:dyDescent="0.2">
      <c r="A7" s="3"/>
      <c r="B7" s="2" t="s">
        <v>4</v>
      </c>
      <c r="C7" s="51"/>
      <c r="D7" s="101" t="s">
        <v>59</v>
      </c>
      <c r="G7" s="5">
        <f>+G11-F11</f>
        <v>0</v>
      </c>
      <c r="H7" s="5" t="s">
        <v>51</v>
      </c>
      <c r="I7" s="98">
        <f>SUM(I2:I6)</f>
        <v>0</v>
      </c>
      <c r="J7" s="99"/>
      <c r="K7" s="6"/>
      <c r="L7" s="43"/>
      <c r="M7" s="44"/>
      <c r="N7" s="45"/>
    </row>
    <row r="8" spans="1:254" s="5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2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3" t="s">
        <v>55</v>
      </c>
      <c r="M9" s="104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5"/>
      <c r="M10" s="10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8" t="s">
        <v>14</v>
      </c>
      <c r="B11" s="81" t="s">
        <v>15</v>
      </c>
      <c r="C11" s="82"/>
      <c r="D11" s="14">
        <f>SUM(D13:D241)</f>
        <v>1500000</v>
      </c>
      <c r="E11" s="14">
        <f>SUM(E13:E241)-F11</f>
        <v>0</v>
      </c>
      <c r="F11" s="14">
        <f>SUM(F13:F241)</f>
        <v>1500000</v>
      </c>
      <c r="G11" s="14">
        <f>SUM(G13:G241)</f>
        <v>1500000</v>
      </c>
      <c r="H11" s="14">
        <f>+D11-G11</f>
        <v>0</v>
      </c>
      <c r="I11" s="14">
        <f>SUM(I13:I241)</f>
        <v>0</v>
      </c>
      <c r="J11" s="83"/>
      <c r="K11" s="84"/>
      <c r="L11" s="106">
        <f>SUM(L13:L241)</f>
        <v>0</v>
      </c>
      <c r="M11" s="106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8"/>
      <c r="B12" s="87"/>
      <c r="C12" s="88"/>
      <c r="D12" s="15"/>
      <c r="E12" s="47"/>
      <c r="F12" s="15"/>
      <c r="G12" s="15"/>
      <c r="H12" s="15"/>
      <c r="I12" s="15"/>
      <c r="J12" s="89"/>
      <c r="K12" s="90"/>
      <c r="L12" s="91">
        <f>L10-L11</f>
        <v>0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2" customFormat="1" ht="14.1" customHeight="1" x14ac:dyDescent="0.2">
      <c r="A13" s="7"/>
      <c r="B13" s="8"/>
      <c r="C13" s="52"/>
      <c r="D13" s="10"/>
      <c r="E13" s="10">
        <f t="shared" ref="E13:E15" si="0">+D13</f>
        <v>0</v>
      </c>
      <c r="F13" s="10"/>
      <c r="G13" s="10">
        <f t="shared" ref="G13:G15" si="1">IF(J13&gt;0,0,F13)</f>
        <v>0</v>
      </c>
      <c r="H13" s="10">
        <f t="shared" ref="H13:H15" si="2">+D13</f>
        <v>0</v>
      </c>
      <c r="I13" s="10"/>
      <c r="J13" s="49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61</v>
      </c>
      <c r="B14" s="8"/>
      <c r="C14" s="52"/>
      <c r="D14" s="10"/>
      <c r="E14" s="10">
        <f t="shared" si="0"/>
        <v>0</v>
      </c>
      <c r="F14" s="10"/>
      <c r="G14" s="10">
        <f t="shared" si="1"/>
        <v>0</v>
      </c>
      <c r="H14" s="10">
        <f t="shared" si="2"/>
        <v>0</v>
      </c>
      <c r="I14" s="10"/>
      <c r="J14" s="49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43699</v>
      </c>
      <c r="B15" s="8" t="s">
        <v>62</v>
      </c>
      <c r="C15" s="110" t="s">
        <v>63</v>
      </c>
      <c r="D15" s="10"/>
      <c r="E15" s="10">
        <f t="shared" si="0"/>
        <v>0</v>
      </c>
      <c r="F15" s="10">
        <v>105760</v>
      </c>
      <c r="G15" s="10">
        <f t="shared" si="1"/>
        <v>105760</v>
      </c>
      <c r="H15" s="10">
        <f t="shared" si="2"/>
        <v>0</v>
      </c>
      <c r="I15" s="10"/>
      <c r="J15" s="49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43770</v>
      </c>
      <c r="B16" s="8" t="s">
        <v>64</v>
      </c>
      <c r="C16" s="110" t="s">
        <v>63</v>
      </c>
      <c r="D16" s="10">
        <v>1500000</v>
      </c>
      <c r="E16" s="10">
        <f t="shared" ref="E16:E21" si="3">+D16</f>
        <v>1500000</v>
      </c>
      <c r="F16" s="10"/>
      <c r="G16" s="10">
        <f t="shared" ref="G16:G17" si="4">IF(J16&gt;0,0,F16)</f>
        <v>0</v>
      </c>
      <c r="H16" s="10">
        <f t="shared" ref="H16:H17" si="5">+D16</f>
        <v>1500000</v>
      </c>
      <c r="I16" s="10"/>
      <c r="J16" s="49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/>
      <c r="B17" s="13"/>
      <c r="C17" s="52" t="s">
        <v>52</v>
      </c>
      <c r="D17" s="10"/>
      <c r="E17" s="10">
        <f t="shared" si="3"/>
        <v>0</v>
      </c>
      <c r="F17" s="10"/>
      <c r="G17" s="10">
        <f t="shared" si="4"/>
        <v>0</v>
      </c>
      <c r="H17" s="10">
        <f t="shared" si="5"/>
        <v>0</v>
      </c>
      <c r="I17" s="10"/>
      <c r="J17" s="49"/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46" t="s">
        <v>65</v>
      </c>
      <c r="B18" s="8"/>
      <c r="C18" s="52" t="s">
        <v>52</v>
      </c>
      <c r="D18" s="10"/>
      <c r="E18" s="10">
        <f t="shared" si="3"/>
        <v>0</v>
      </c>
      <c r="F18" s="10"/>
      <c r="G18" s="10">
        <f t="shared" ref="G18:G34" si="6">IF(J18&gt;0,0,F18)</f>
        <v>0</v>
      </c>
      <c r="H18" s="10">
        <f t="shared" ref="H18:H34" si="7">+D18</f>
        <v>0</v>
      </c>
      <c r="I18" s="10"/>
      <c r="J18" s="49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>
        <v>44371</v>
      </c>
      <c r="B19" s="8" t="s">
        <v>66</v>
      </c>
      <c r="C19" s="110" t="s">
        <v>67</v>
      </c>
      <c r="D19" s="10"/>
      <c r="E19" s="10">
        <f t="shared" si="3"/>
        <v>0</v>
      </c>
      <c r="F19" s="10">
        <v>12562.8</v>
      </c>
      <c r="G19" s="10">
        <f t="shared" si="6"/>
        <v>12562.8</v>
      </c>
      <c r="H19" s="10">
        <f t="shared" si="7"/>
        <v>0</v>
      </c>
      <c r="I19" s="10"/>
      <c r="J19" s="49"/>
      <c r="K19" s="11">
        <v>7019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/>
      <c r="B20" s="8"/>
      <c r="C20" s="52" t="s">
        <v>52</v>
      </c>
      <c r="D20" s="10"/>
      <c r="E20" s="10">
        <f t="shared" si="3"/>
        <v>0</v>
      </c>
      <c r="F20" s="10"/>
      <c r="G20" s="10">
        <f t="shared" si="6"/>
        <v>0</v>
      </c>
      <c r="H20" s="10">
        <f t="shared" si="7"/>
        <v>0</v>
      </c>
      <c r="I20" s="10"/>
      <c r="J20" s="49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/>
      <c r="B21" s="8"/>
      <c r="C21" s="52" t="s">
        <v>52</v>
      </c>
      <c r="D21" s="10"/>
      <c r="E21" s="10">
        <f t="shared" si="3"/>
        <v>0</v>
      </c>
      <c r="F21" s="10"/>
      <c r="G21" s="10">
        <f t="shared" si="6"/>
        <v>0</v>
      </c>
      <c r="H21" s="10">
        <f t="shared" si="7"/>
        <v>0</v>
      </c>
      <c r="I21" s="10"/>
      <c r="J21" s="49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46" t="s">
        <v>68</v>
      </c>
      <c r="B22" s="8"/>
      <c r="C22" s="52" t="s">
        <v>52</v>
      </c>
      <c r="D22" s="9"/>
      <c r="E22" s="10">
        <f t="shared" ref="E22:E38" si="8">+D22</f>
        <v>0</v>
      </c>
      <c r="F22" s="10"/>
      <c r="G22" s="10">
        <f t="shared" si="6"/>
        <v>0</v>
      </c>
      <c r="H22" s="10">
        <f t="shared" si="7"/>
        <v>0</v>
      </c>
      <c r="I22" s="10"/>
      <c r="J22" s="49"/>
      <c r="K22" s="11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>
        <v>44439</v>
      </c>
      <c r="B23" s="8" t="s">
        <v>69</v>
      </c>
      <c r="C23" s="110" t="s">
        <v>63</v>
      </c>
      <c r="D23" s="10"/>
      <c r="E23" s="10">
        <f t="shared" si="8"/>
        <v>0</v>
      </c>
      <c r="F23" s="10">
        <v>11020</v>
      </c>
      <c r="G23" s="10">
        <f t="shared" si="6"/>
        <v>11020</v>
      </c>
      <c r="H23" s="10">
        <f t="shared" si="7"/>
        <v>0</v>
      </c>
      <c r="I23" s="10"/>
      <c r="J23" s="49"/>
      <c r="K23" s="11">
        <v>7019</v>
      </c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>
        <v>44502</v>
      </c>
      <c r="B24" s="8" t="s">
        <v>70</v>
      </c>
      <c r="C24" s="110" t="s">
        <v>63</v>
      </c>
      <c r="D24" s="10"/>
      <c r="E24" s="10">
        <f t="shared" si="8"/>
        <v>0</v>
      </c>
      <c r="F24" s="10">
        <v>7490</v>
      </c>
      <c r="G24" s="10">
        <f t="shared" si="6"/>
        <v>7490</v>
      </c>
      <c r="H24" s="10">
        <f t="shared" si="7"/>
        <v>0</v>
      </c>
      <c r="I24" s="10"/>
      <c r="J24" s="49"/>
      <c r="K24" s="11">
        <v>7019</v>
      </c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>
        <v>44553</v>
      </c>
      <c r="B25" s="8" t="s">
        <v>71</v>
      </c>
      <c r="C25" s="110" t="s">
        <v>63</v>
      </c>
      <c r="D25" s="10"/>
      <c r="E25" s="10">
        <f t="shared" si="8"/>
        <v>0</v>
      </c>
      <c r="F25" s="10">
        <v>75099.899999999994</v>
      </c>
      <c r="G25" s="10">
        <f t="shared" si="6"/>
        <v>75099.899999999994</v>
      </c>
      <c r="H25" s="10">
        <f t="shared" si="7"/>
        <v>0</v>
      </c>
      <c r="I25" s="10"/>
      <c r="J25" s="49"/>
      <c r="K25" s="11">
        <v>7019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>
        <v>44585</v>
      </c>
      <c r="B26" s="8" t="s">
        <v>72</v>
      </c>
      <c r="C26" s="110" t="s">
        <v>63</v>
      </c>
      <c r="D26" s="10"/>
      <c r="E26" s="10">
        <f t="shared" si="8"/>
        <v>0</v>
      </c>
      <c r="F26" s="10">
        <v>57724.2</v>
      </c>
      <c r="G26" s="10">
        <f t="shared" si="6"/>
        <v>57724.2</v>
      </c>
      <c r="H26" s="10">
        <f t="shared" si="7"/>
        <v>0</v>
      </c>
      <c r="I26" s="10"/>
      <c r="J26" s="49"/>
      <c r="K26" s="11">
        <v>7019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v>44614</v>
      </c>
      <c r="B27" s="8" t="s">
        <v>73</v>
      </c>
      <c r="C27" s="110" t="s">
        <v>63</v>
      </c>
      <c r="D27" s="10"/>
      <c r="E27" s="10">
        <f t="shared" si="8"/>
        <v>0</v>
      </c>
      <c r="F27" s="10">
        <v>19334</v>
      </c>
      <c r="G27" s="10">
        <f t="shared" si="6"/>
        <v>19334</v>
      </c>
      <c r="H27" s="10">
        <f t="shared" si="7"/>
        <v>0</v>
      </c>
      <c r="I27" s="10"/>
      <c r="J27" s="49"/>
      <c r="K27" s="11">
        <v>7019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>
        <v>44677</v>
      </c>
      <c r="B28" s="8" t="s">
        <v>74</v>
      </c>
      <c r="C28" s="110" t="s">
        <v>63</v>
      </c>
      <c r="D28" s="10"/>
      <c r="E28" s="10">
        <f t="shared" si="8"/>
        <v>0</v>
      </c>
      <c r="F28" s="10">
        <v>138745.5</v>
      </c>
      <c r="G28" s="10">
        <f t="shared" si="6"/>
        <v>138745.5</v>
      </c>
      <c r="H28" s="10">
        <f t="shared" si="7"/>
        <v>0</v>
      </c>
      <c r="I28" s="10"/>
      <c r="J28" s="49"/>
      <c r="K28" s="11">
        <v>7019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>
        <v>44733</v>
      </c>
      <c r="B29" s="8" t="s">
        <v>75</v>
      </c>
      <c r="C29" s="110" t="s">
        <v>67</v>
      </c>
      <c r="D29" s="10"/>
      <c r="E29" s="10">
        <f t="shared" si="8"/>
        <v>0</v>
      </c>
      <c r="F29" s="10">
        <v>114647.55</v>
      </c>
      <c r="G29" s="10">
        <f t="shared" si="6"/>
        <v>114647.55</v>
      </c>
      <c r="H29" s="10">
        <f t="shared" si="7"/>
        <v>0</v>
      </c>
      <c r="I29" s="10"/>
      <c r="J29" s="49"/>
      <c r="K29" s="11">
        <v>7019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 t="s">
        <v>77</v>
      </c>
      <c r="B30" s="8" t="s">
        <v>76</v>
      </c>
      <c r="C30" s="110" t="s">
        <v>67</v>
      </c>
      <c r="D30" s="10"/>
      <c r="E30" s="10">
        <f t="shared" si="8"/>
        <v>0</v>
      </c>
      <c r="F30" s="10">
        <v>1097</v>
      </c>
      <c r="G30" s="10">
        <f t="shared" si="6"/>
        <v>1097</v>
      </c>
      <c r="H30" s="10">
        <f t="shared" si="7"/>
        <v>0</v>
      </c>
      <c r="I30" s="10"/>
      <c r="J30" s="49"/>
      <c r="K30" s="11">
        <v>7019</v>
      </c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52" t="s">
        <v>52</v>
      </c>
      <c r="D31" s="10"/>
      <c r="E31" s="10">
        <f t="shared" si="8"/>
        <v>0</v>
      </c>
      <c r="F31" s="10"/>
      <c r="G31" s="10">
        <f t="shared" si="6"/>
        <v>0</v>
      </c>
      <c r="H31" s="10">
        <f t="shared" si="7"/>
        <v>0</v>
      </c>
      <c r="I31" s="10"/>
      <c r="J31" s="49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52" t="s">
        <v>52</v>
      </c>
      <c r="D32" s="10"/>
      <c r="E32" s="10">
        <f t="shared" si="8"/>
        <v>0</v>
      </c>
      <c r="F32" s="10"/>
      <c r="G32" s="10">
        <f t="shared" si="6"/>
        <v>0</v>
      </c>
      <c r="H32" s="10">
        <f t="shared" si="7"/>
        <v>0</v>
      </c>
      <c r="I32" s="10"/>
      <c r="J32" s="49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46" t="s">
        <v>78</v>
      </c>
      <c r="B33" s="8"/>
      <c r="C33" s="111"/>
      <c r="D33" s="10"/>
      <c r="E33" s="10">
        <f t="shared" si="8"/>
        <v>0</v>
      </c>
      <c r="F33" s="10"/>
      <c r="G33" s="10">
        <f t="shared" si="6"/>
        <v>0</v>
      </c>
      <c r="H33" s="10">
        <f t="shared" si="7"/>
        <v>0</v>
      </c>
      <c r="I33" s="10"/>
      <c r="J33" s="49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>
        <v>44833</v>
      </c>
      <c r="B34" s="8" t="s">
        <v>79</v>
      </c>
      <c r="C34" s="110" t="s">
        <v>63</v>
      </c>
      <c r="D34" s="10"/>
      <c r="E34" s="10">
        <f t="shared" si="8"/>
        <v>0</v>
      </c>
      <c r="F34" s="10">
        <v>134068.66</v>
      </c>
      <c r="G34" s="10">
        <f t="shared" si="6"/>
        <v>134068.66</v>
      </c>
      <c r="H34" s="10">
        <f t="shared" si="7"/>
        <v>0</v>
      </c>
      <c r="I34" s="10"/>
      <c r="J34" s="49"/>
      <c r="K34" s="11">
        <v>7019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>
        <v>44901</v>
      </c>
      <c r="B35" s="8" t="s">
        <v>80</v>
      </c>
      <c r="C35" s="110" t="s">
        <v>67</v>
      </c>
      <c r="D35" s="10"/>
      <c r="E35" s="10">
        <f t="shared" si="8"/>
        <v>0</v>
      </c>
      <c r="F35" s="10">
        <v>320953.44</v>
      </c>
      <c r="G35" s="10">
        <f t="shared" ref="G35:G50" si="9">IF(J35&gt;0,0,F35)</f>
        <v>320953.44</v>
      </c>
      <c r="H35" s="10">
        <f t="shared" ref="H35:H50" si="10">+D35</f>
        <v>0</v>
      </c>
      <c r="I35" s="10"/>
      <c r="J35" s="49"/>
      <c r="K35" s="11">
        <v>7019</v>
      </c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>
        <v>44930</v>
      </c>
      <c r="B36" s="8" t="s">
        <v>81</v>
      </c>
      <c r="C36" s="110" t="s">
        <v>67</v>
      </c>
      <c r="D36" s="10"/>
      <c r="E36" s="10">
        <f t="shared" si="8"/>
        <v>0</v>
      </c>
      <c r="F36" s="10">
        <v>22719.05</v>
      </c>
      <c r="G36" s="10">
        <f t="shared" si="9"/>
        <v>22719.05</v>
      </c>
      <c r="H36" s="10">
        <f t="shared" si="10"/>
        <v>0</v>
      </c>
      <c r="I36" s="10"/>
      <c r="J36" s="49"/>
      <c r="K36" s="11">
        <v>7019</v>
      </c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>
        <v>45000</v>
      </c>
      <c r="B37" s="8" t="s">
        <v>82</v>
      </c>
      <c r="C37" s="52" t="s">
        <v>63</v>
      </c>
      <c r="D37" s="10"/>
      <c r="E37" s="10">
        <f t="shared" si="8"/>
        <v>0</v>
      </c>
      <c r="F37" s="10">
        <v>58838.76</v>
      </c>
      <c r="G37" s="10">
        <f t="shared" si="9"/>
        <v>58838.76</v>
      </c>
      <c r="H37" s="10">
        <f t="shared" si="10"/>
        <v>0</v>
      </c>
      <c r="I37" s="10"/>
      <c r="J37" s="49"/>
      <c r="K37" s="11">
        <v>7019</v>
      </c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>
        <v>45085</v>
      </c>
      <c r="B38" s="8" t="s">
        <v>83</v>
      </c>
      <c r="C38" s="52" t="s">
        <v>63</v>
      </c>
      <c r="D38" s="10"/>
      <c r="E38" s="10">
        <f t="shared" si="8"/>
        <v>0</v>
      </c>
      <c r="F38" s="10">
        <v>36548.14</v>
      </c>
      <c r="G38" s="10">
        <f t="shared" si="9"/>
        <v>36548.14</v>
      </c>
      <c r="H38" s="10">
        <f t="shared" si="10"/>
        <v>0</v>
      </c>
      <c r="I38" s="10"/>
      <c r="J38" s="49"/>
      <c r="K38" s="11">
        <v>7019</v>
      </c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 t="s">
        <v>85</v>
      </c>
      <c r="B39" s="8" t="s">
        <v>84</v>
      </c>
      <c r="C39" s="52" t="s">
        <v>52</v>
      </c>
      <c r="D39" s="10"/>
      <c r="E39" s="10">
        <f t="shared" ref="E39:E54" si="11">+D39</f>
        <v>0</v>
      </c>
      <c r="F39" s="10">
        <v>1509.78</v>
      </c>
      <c r="G39" s="10">
        <f t="shared" si="9"/>
        <v>1509.78</v>
      </c>
      <c r="H39" s="10">
        <f t="shared" si="10"/>
        <v>0</v>
      </c>
      <c r="I39" s="10"/>
      <c r="J39" s="49"/>
      <c r="K39" s="11">
        <v>7019</v>
      </c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52" t="s">
        <v>52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49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52" t="s">
        <v>52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49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46" t="s">
        <v>86</v>
      </c>
      <c r="B42" s="8"/>
      <c r="C42" s="52" t="s">
        <v>52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49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>
        <v>45260</v>
      </c>
      <c r="B43" s="8" t="s">
        <v>87</v>
      </c>
      <c r="C43" s="52" t="s">
        <v>63</v>
      </c>
      <c r="D43" s="10"/>
      <c r="E43" s="10">
        <f t="shared" si="11"/>
        <v>0</v>
      </c>
      <c r="F43" s="10">
        <v>25887.919999999998</v>
      </c>
      <c r="G43" s="10">
        <f t="shared" si="9"/>
        <v>25887.919999999998</v>
      </c>
      <c r="H43" s="10">
        <f t="shared" si="10"/>
        <v>0</v>
      </c>
      <c r="I43" s="10"/>
      <c r="J43" s="49"/>
      <c r="K43" s="11">
        <v>7019</v>
      </c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>
        <v>45357</v>
      </c>
      <c r="B44" s="8" t="s">
        <v>88</v>
      </c>
      <c r="C44" s="52" t="s">
        <v>63</v>
      </c>
      <c r="D44" s="10"/>
      <c r="E44" s="10">
        <f t="shared" si="11"/>
        <v>0</v>
      </c>
      <c r="F44" s="10">
        <v>355993.3</v>
      </c>
      <c r="G44" s="10">
        <f t="shared" si="9"/>
        <v>355993.3</v>
      </c>
      <c r="H44" s="10">
        <f t="shared" si="10"/>
        <v>0</v>
      </c>
      <c r="I44" s="10"/>
      <c r="J44" s="49"/>
      <c r="K44" s="11">
        <v>7019</v>
      </c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52" t="s">
        <v>52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49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112" t="s">
        <v>89</v>
      </c>
      <c r="C46" s="52" t="s">
        <v>52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49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52" t="s">
        <v>52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49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52" t="s">
        <v>52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49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52" t="s">
        <v>52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49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52" t="s">
        <v>52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49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52" t="s">
        <v>52</v>
      </c>
      <c r="D51" s="10"/>
      <c r="E51" s="10">
        <f t="shared" si="11"/>
        <v>0</v>
      </c>
      <c r="F51" s="10"/>
      <c r="G51" s="10">
        <f t="shared" ref="G51:G66" si="12">IF(J51&gt;0,0,F51)</f>
        <v>0</v>
      </c>
      <c r="H51" s="10">
        <f t="shared" ref="H51:H66" si="13">+D51</f>
        <v>0</v>
      </c>
      <c r="I51" s="10"/>
      <c r="J51" s="49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52" t="s">
        <v>52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49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52" t="s">
        <v>52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49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52" t="s">
        <v>52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49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52" t="s">
        <v>52</v>
      </c>
      <c r="D55" s="10"/>
      <c r="E55" s="10">
        <f t="shared" ref="E55:E70" si="14">+D55</f>
        <v>0</v>
      </c>
      <c r="F55" s="10"/>
      <c r="G55" s="10">
        <f t="shared" si="12"/>
        <v>0</v>
      </c>
      <c r="H55" s="10">
        <f t="shared" si="13"/>
        <v>0</v>
      </c>
      <c r="I55" s="10"/>
      <c r="J55" s="49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52" t="s">
        <v>52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49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52" t="s">
        <v>52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49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52" t="s">
        <v>52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49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52" t="s">
        <v>52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49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52" t="s">
        <v>52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49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52" t="s">
        <v>52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49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52" t="s">
        <v>52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49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52" t="s">
        <v>52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49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52" t="s">
        <v>52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49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52" t="s">
        <v>52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49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52" t="s">
        <v>52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49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52" t="s">
        <v>52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49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52" t="s">
        <v>52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49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52" t="s">
        <v>52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49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52" t="s">
        <v>52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49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52" t="s">
        <v>52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49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52" t="s">
        <v>52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49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52" t="s">
        <v>52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49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52" t="s">
        <v>52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49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52" t="s">
        <v>52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49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52" t="s">
        <v>52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49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52" t="s">
        <v>52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49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52" t="s">
        <v>52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49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52" t="s">
        <v>52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49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52" t="s">
        <v>52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49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52" t="s">
        <v>52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49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52" t="s">
        <v>52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49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52" t="s">
        <v>52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49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52" t="s">
        <v>52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49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52" t="s">
        <v>52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49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52" t="s">
        <v>52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49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52" t="s">
        <v>52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49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52" t="s">
        <v>52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49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52" t="s">
        <v>52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49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52" t="s">
        <v>52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49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52" t="s">
        <v>52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49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52" t="s">
        <v>52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49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52" t="s">
        <v>52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49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52" t="s">
        <v>52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49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52" t="s">
        <v>52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49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52" t="s">
        <v>52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49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52" t="s">
        <v>52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49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52" t="s">
        <v>52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49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52" t="s">
        <v>52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49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52" t="s">
        <v>52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49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52" t="s">
        <v>52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49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52" t="s">
        <v>52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49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52" t="s">
        <v>52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49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52" t="s">
        <v>52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49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52" t="s">
        <v>52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49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52" t="s">
        <v>52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49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52" t="s">
        <v>52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49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52" t="s">
        <v>52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49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52" t="s">
        <v>52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49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52" t="s">
        <v>52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49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52" t="s">
        <v>52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49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52" t="s">
        <v>52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49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52" t="s">
        <v>52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49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52" t="s">
        <v>52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49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52" t="s">
        <v>52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49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52" t="s">
        <v>52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49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52" t="s">
        <v>52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49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52" t="s">
        <v>52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49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52" t="s">
        <v>52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49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52" t="s">
        <v>52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49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52" t="s">
        <v>52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49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52" t="s">
        <v>52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49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52" t="s">
        <v>52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49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52" t="s">
        <v>52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49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52" t="s">
        <v>52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49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52" t="s">
        <v>52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49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52" t="s">
        <v>52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49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52" t="s">
        <v>52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49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52" t="s">
        <v>52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49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52" t="s">
        <v>52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49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52" t="s">
        <v>52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49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52" t="s">
        <v>52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49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52" t="s">
        <v>52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49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52" t="s">
        <v>52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49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52" t="s">
        <v>52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49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52" t="s">
        <v>52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49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52" t="s">
        <v>52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49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52" t="s">
        <v>52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49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52" t="s">
        <v>52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49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52" t="s">
        <v>52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49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52" t="s">
        <v>52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49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52" t="s">
        <v>52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49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52" t="s">
        <v>52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49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52" t="s">
        <v>52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49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52" t="s">
        <v>52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49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52" t="s">
        <v>52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49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52" t="s">
        <v>52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49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52" t="s">
        <v>52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49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52" t="s">
        <v>52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49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52" t="s">
        <v>52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49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52" t="s">
        <v>52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49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52" t="s">
        <v>52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49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52" t="s">
        <v>52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49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52" t="s">
        <v>52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49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52" t="s">
        <v>52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49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52" t="s">
        <v>52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49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52" t="s">
        <v>52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49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52" t="s">
        <v>52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49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52" t="s">
        <v>52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49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52" t="s">
        <v>52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49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52" t="s">
        <v>52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49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52" t="s">
        <v>52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49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52" t="s">
        <v>52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49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52" t="s">
        <v>52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49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52" t="s">
        <v>52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49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52" t="s">
        <v>52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49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52" t="s">
        <v>52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49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52" t="s">
        <v>52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49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52" t="s">
        <v>52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49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52" t="s">
        <v>52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49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52" t="s">
        <v>52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49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52" t="s">
        <v>52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49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52" t="s">
        <v>52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49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52" t="s">
        <v>52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49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52" t="s">
        <v>52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49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52" t="s">
        <v>52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49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52" t="s">
        <v>52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49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52" t="s">
        <v>52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49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52" t="s">
        <v>52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49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52" t="s">
        <v>52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49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52" t="s">
        <v>52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49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52" t="s">
        <v>52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49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52" t="s">
        <v>52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49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52" t="s">
        <v>52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49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52" t="s">
        <v>52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49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52" t="s">
        <v>52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49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52" t="s">
        <v>52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49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52" t="s">
        <v>52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49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52" t="s">
        <v>52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49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52" t="s">
        <v>52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49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52" t="s">
        <v>52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49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52" t="s">
        <v>52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49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52" t="s">
        <v>52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49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52" t="s">
        <v>52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49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52" t="s">
        <v>52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49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52" t="s">
        <v>52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49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52" t="s">
        <v>52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49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52" t="s">
        <v>52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49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52" t="s">
        <v>52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49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52" t="s">
        <v>52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49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52" t="s">
        <v>52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49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52" t="s">
        <v>52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49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52" t="s">
        <v>52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49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52" t="s">
        <v>52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49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52" t="s">
        <v>52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49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52" t="s">
        <v>52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49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52" t="s">
        <v>52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49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52" t="s">
        <v>52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49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52" t="s">
        <v>52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49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52" t="s">
        <v>52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49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52" t="s">
        <v>52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49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52" t="s">
        <v>52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49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52" t="s">
        <v>52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49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52" t="s">
        <v>52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49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52" t="s">
        <v>52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49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52" t="s">
        <v>52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49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52" t="s">
        <v>52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49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52" t="s">
        <v>52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49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52" t="s">
        <v>52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49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52" t="s">
        <v>52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49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52" t="s">
        <v>52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49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52" t="s">
        <v>52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49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52" t="s">
        <v>52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49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52" t="s">
        <v>52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49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52" t="s">
        <v>52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49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52" t="s">
        <v>52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49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52" t="s">
        <v>52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49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52" t="s">
        <v>52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49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52" t="s">
        <v>52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49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52" t="s">
        <v>52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49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52" t="s">
        <v>52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49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52" t="s">
        <v>52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49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52" t="s">
        <v>52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49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52" t="s">
        <v>52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49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52" t="s">
        <v>52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49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52" t="s">
        <v>52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49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52" t="s">
        <v>52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49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52" t="s">
        <v>52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49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52" t="s">
        <v>52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49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52" t="s">
        <v>52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49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52" t="s">
        <v>52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49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password="CEE1" sheet="1"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6" t="s">
        <v>0</v>
      </c>
    </row>
    <row r="4" spans="2:17" ht="15.75" x14ac:dyDescent="0.25">
      <c r="B4"/>
      <c r="C4" s="16" t="e">
        <f>+PROJECT!#REF!</f>
        <v>#REF!</v>
      </c>
    </row>
    <row r="5" spans="2:17" ht="15.75" x14ac:dyDescent="0.25">
      <c r="B5"/>
      <c r="C5" s="37" t="s">
        <v>16</v>
      </c>
      <c r="D5" s="1">
        <f>+PROJECT!D6</f>
        <v>20122770</v>
      </c>
      <c r="E5"/>
    </row>
    <row r="6" spans="2:17" ht="15.75" x14ac:dyDescent="0.25">
      <c r="B6"/>
      <c r="C6" s="16" t="s">
        <v>17</v>
      </c>
      <c r="E6" s="38"/>
    </row>
    <row r="9" spans="2:17" x14ac:dyDescent="0.2">
      <c r="B9" s="39" t="s">
        <v>18</v>
      </c>
      <c r="C9" s="1" t="s">
        <v>19</v>
      </c>
    </row>
    <row r="10" spans="2:17" x14ac:dyDescent="0.2">
      <c r="B10" s="18"/>
      <c r="G10" s="19" t="s">
        <v>20</v>
      </c>
      <c r="H10" s="19"/>
    </row>
    <row r="11" spans="2:17" x14ac:dyDescent="0.2">
      <c r="B11" s="18"/>
      <c r="G11" s="19" t="s">
        <v>20</v>
      </c>
    </row>
    <row r="12" spans="2:17" x14ac:dyDescent="0.2">
      <c r="B12" s="18"/>
      <c r="G12" s="19" t="s">
        <v>20</v>
      </c>
    </row>
    <row r="13" spans="2:17" x14ac:dyDescent="0.2">
      <c r="B13" s="18"/>
      <c r="G13" s="19" t="s">
        <v>20</v>
      </c>
    </row>
    <row r="14" spans="2:17" x14ac:dyDescent="0.2">
      <c r="B14" s="18"/>
      <c r="G14" s="19" t="s">
        <v>20</v>
      </c>
    </row>
    <row r="15" spans="2:17" x14ac:dyDescent="0.2">
      <c r="G15" s="19"/>
      <c r="H15" s="19"/>
    </row>
    <row r="16" spans="2:17" x14ac:dyDescent="0.2">
      <c r="B16" s="16" t="s">
        <v>21</v>
      </c>
      <c r="C16" s="22"/>
      <c r="D16" s="22"/>
      <c r="E16" s="22"/>
      <c r="F16" s="22"/>
      <c r="G16" s="23"/>
      <c r="H16" s="23">
        <f>SUM(G10:G15)</f>
        <v>0</v>
      </c>
      <c r="Q16" s="20">
        <f>4619526.06-145100-35000-4000-367.35-1726.55</f>
        <v>4433332.16</v>
      </c>
    </row>
    <row r="17" spans="2:17" x14ac:dyDescent="0.2">
      <c r="Q17" s="20">
        <f>11378865.94+35000+4000+367.35+1726.55</f>
        <v>11419959.84</v>
      </c>
    </row>
    <row r="18" spans="2:17" x14ac:dyDescent="0.2">
      <c r="B18" s="17" t="s">
        <v>22</v>
      </c>
      <c r="C18" s="22"/>
      <c r="D18" s="22"/>
      <c r="E18" s="22"/>
      <c r="F18" s="22"/>
      <c r="G18" s="24" t="s">
        <v>23</v>
      </c>
      <c r="H18" s="25" t="s">
        <v>24</v>
      </c>
      <c r="Q18" s="20">
        <f>Q16+Q17</f>
        <v>15853292</v>
      </c>
    </row>
    <row r="19" spans="2:17" x14ac:dyDescent="0.2">
      <c r="B19" s="17" t="s">
        <v>25</v>
      </c>
      <c r="G19" s="19"/>
      <c r="I19" s="20"/>
      <c r="Q19" s="20">
        <f>15998392-145100</f>
        <v>15853292</v>
      </c>
    </row>
    <row r="20" spans="2:17" x14ac:dyDescent="0.2">
      <c r="B20" s="18" t="s">
        <v>26</v>
      </c>
      <c r="G20" s="19" t="s">
        <v>20</v>
      </c>
      <c r="H20" s="19"/>
      <c r="I20" s="20"/>
    </row>
    <row r="21" spans="2:17" x14ac:dyDescent="0.2">
      <c r="B21" s="18" t="s">
        <v>27</v>
      </c>
      <c r="G21" s="19" t="s">
        <v>20</v>
      </c>
      <c r="H21" s="19"/>
      <c r="I21" s="20"/>
    </row>
    <row r="22" spans="2:17" x14ac:dyDescent="0.2">
      <c r="B22" s="18" t="s">
        <v>27</v>
      </c>
      <c r="G22" s="19" t="s">
        <v>20</v>
      </c>
      <c r="H22" s="19"/>
      <c r="I22" s="20"/>
    </row>
    <row r="23" spans="2:17" x14ac:dyDescent="0.2">
      <c r="B23" s="18"/>
      <c r="H23" s="19"/>
      <c r="I23" s="20"/>
    </row>
    <row r="24" spans="2:17" x14ac:dyDescent="0.2">
      <c r="B24" s="41" t="s">
        <v>28</v>
      </c>
      <c r="G24" s="19" t="s">
        <v>20</v>
      </c>
      <c r="H24" s="19"/>
      <c r="I24" s="20"/>
    </row>
    <row r="25" spans="2:17" x14ac:dyDescent="0.2">
      <c r="B25" s="41" t="s">
        <v>28</v>
      </c>
      <c r="G25" s="19" t="s">
        <v>20</v>
      </c>
    </row>
    <row r="26" spans="2:17" x14ac:dyDescent="0.2">
      <c r="B26" s="18" t="s">
        <v>29</v>
      </c>
      <c r="H26" s="19" t="s">
        <v>20</v>
      </c>
      <c r="I26" s="20"/>
    </row>
    <row r="27" spans="2:17" x14ac:dyDescent="0.2">
      <c r="B27" s="18" t="s">
        <v>30</v>
      </c>
      <c r="H27" s="19" t="s">
        <v>20</v>
      </c>
      <c r="I27" s="20"/>
    </row>
    <row r="28" spans="2:17" x14ac:dyDescent="0.2">
      <c r="B28" s="18" t="s">
        <v>31</v>
      </c>
      <c r="H28" s="19" t="s">
        <v>20</v>
      </c>
      <c r="I28" s="20"/>
    </row>
    <row r="29" spans="2:17" x14ac:dyDescent="0.2">
      <c r="B29" s="18" t="s">
        <v>32</v>
      </c>
      <c r="H29" s="19" t="s">
        <v>20</v>
      </c>
      <c r="I29" s="20"/>
    </row>
    <row r="30" spans="2:17" x14ac:dyDescent="0.2">
      <c r="B30" s="18" t="s">
        <v>33</v>
      </c>
      <c r="H30" s="19" t="s">
        <v>20</v>
      </c>
    </row>
    <row r="31" spans="2:17" x14ac:dyDescent="0.2">
      <c r="B31" s="18" t="s">
        <v>34</v>
      </c>
      <c r="H31" s="19" t="s">
        <v>20</v>
      </c>
      <c r="I31" s="20"/>
    </row>
    <row r="32" spans="2:17" x14ac:dyDescent="0.2">
      <c r="H32" s="19"/>
      <c r="I32" s="20"/>
    </row>
    <row r="33" spans="2:10" x14ac:dyDescent="0.2">
      <c r="B33" s="17" t="s">
        <v>35</v>
      </c>
      <c r="G33" s="19" t="s">
        <v>20</v>
      </c>
      <c r="H33" s="19"/>
      <c r="I33" s="20"/>
      <c r="J33" s="19"/>
    </row>
    <row r="34" spans="2:10" x14ac:dyDescent="0.2">
      <c r="B34" s="18"/>
      <c r="H34" s="19" t="s">
        <v>20</v>
      </c>
      <c r="I34" s="20"/>
    </row>
    <row r="35" spans="2:10" x14ac:dyDescent="0.2">
      <c r="B35" s="18"/>
      <c r="H35" s="19" t="s">
        <v>20</v>
      </c>
      <c r="I35" s="20"/>
      <c r="J35" s="26"/>
    </row>
    <row r="36" spans="2:10" x14ac:dyDescent="0.2">
      <c r="H36" s="19"/>
      <c r="I36" s="20"/>
      <c r="J36" s="19"/>
    </row>
    <row r="37" spans="2:10" x14ac:dyDescent="0.2">
      <c r="B37" s="17" t="s">
        <v>36</v>
      </c>
      <c r="C37" s="22"/>
      <c r="D37" s="22"/>
      <c r="E37" s="22"/>
      <c r="F37" s="22"/>
      <c r="G37" s="19" t="s">
        <v>20</v>
      </c>
      <c r="H37" s="19"/>
      <c r="I37" s="27"/>
    </row>
    <row r="38" spans="2:10" x14ac:dyDescent="0.2">
      <c r="B38" s="40"/>
      <c r="H38" s="19" t="s">
        <v>20</v>
      </c>
      <c r="I38" s="20"/>
    </row>
    <row r="39" spans="2:10" x14ac:dyDescent="0.2">
      <c r="I39" s="20"/>
    </row>
    <row r="40" spans="2:10" x14ac:dyDescent="0.2">
      <c r="B40" s="17" t="s">
        <v>37</v>
      </c>
      <c r="H40" s="19"/>
      <c r="I40" s="20"/>
    </row>
    <row r="41" spans="2:10" x14ac:dyDescent="0.2">
      <c r="H41" s="19"/>
      <c r="I41" s="20"/>
    </row>
    <row r="42" spans="2:10" x14ac:dyDescent="0.2">
      <c r="B42" s="17" t="s">
        <v>38</v>
      </c>
      <c r="G42" s="19" t="s">
        <v>20</v>
      </c>
      <c r="H42" s="19" t="s">
        <v>20</v>
      </c>
      <c r="I42" s="20"/>
    </row>
    <row r="43" spans="2:10" x14ac:dyDescent="0.2">
      <c r="B43" s="18"/>
      <c r="G43" s="19"/>
      <c r="H43" s="19" t="s">
        <v>20</v>
      </c>
      <c r="I43" s="20"/>
    </row>
    <row r="44" spans="2:10" x14ac:dyDescent="0.2">
      <c r="B44" s="17"/>
      <c r="G44" s="19"/>
      <c r="H44" s="19"/>
      <c r="I44" s="20"/>
    </row>
    <row r="45" spans="2:10" x14ac:dyDescent="0.2">
      <c r="B45" s="17"/>
      <c r="G45" s="19"/>
      <c r="H45" s="19"/>
      <c r="I45" s="20"/>
    </row>
    <row r="46" spans="2:10" x14ac:dyDescent="0.2">
      <c r="B46" s="16" t="s">
        <v>39</v>
      </c>
      <c r="G46" s="19" t="s">
        <v>20</v>
      </c>
      <c r="H46" s="19" t="s">
        <v>20</v>
      </c>
      <c r="I46" s="20"/>
    </row>
    <row r="47" spans="2:10" x14ac:dyDescent="0.2">
      <c r="B47" s="16"/>
      <c r="G47" s="19"/>
      <c r="H47" s="19"/>
      <c r="I47" s="20"/>
    </row>
    <row r="48" spans="2:10" x14ac:dyDescent="0.2">
      <c r="B48" s="42" t="s">
        <v>40</v>
      </c>
      <c r="G48" s="19" t="s">
        <v>20</v>
      </c>
      <c r="H48" s="19" t="s">
        <v>20</v>
      </c>
      <c r="I48" s="20"/>
    </row>
    <row r="49" spans="2:9" x14ac:dyDescent="0.2">
      <c r="B49" s="16"/>
      <c r="G49" s="19"/>
      <c r="H49" s="19"/>
      <c r="I49" s="20"/>
    </row>
    <row r="50" spans="2:9" x14ac:dyDescent="0.2">
      <c r="B50" s="17" t="s">
        <v>41</v>
      </c>
      <c r="G50" s="19" t="s">
        <v>20</v>
      </c>
      <c r="H50" s="19"/>
      <c r="I50" s="20"/>
    </row>
    <row r="51" spans="2:9" x14ac:dyDescent="0.2">
      <c r="B51" s="28"/>
      <c r="C51" s="28"/>
      <c r="D51" s="28"/>
      <c r="E51" s="28"/>
      <c r="F51" s="28"/>
      <c r="G51" s="28"/>
      <c r="H51" s="21"/>
      <c r="I51" s="20"/>
    </row>
    <row r="52" spans="2:9" x14ac:dyDescent="0.2">
      <c r="B52" s="29" t="s">
        <v>42</v>
      </c>
      <c r="C52" s="30"/>
      <c r="D52" s="30"/>
      <c r="E52" s="30"/>
      <c r="F52" s="30"/>
      <c r="G52" s="31">
        <f>SUM(G19:G51)</f>
        <v>0</v>
      </c>
      <c r="H52" s="31">
        <f>SUM(H19:H51)</f>
        <v>0</v>
      </c>
      <c r="I52" s="28"/>
    </row>
    <row r="53" spans="2:9" ht="13.5" thickBot="1" x14ac:dyDescent="0.25">
      <c r="B53" s="32" t="s">
        <v>43</v>
      </c>
      <c r="C53" s="33"/>
      <c r="D53" s="33"/>
      <c r="E53" s="33"/>
      <c r="F53" s="33"/>
      <c r="G53" s="34"/>
      <c r="H53" s="35">
        <f>H16-H52</f>
        <v>0</v>
      </c>
      <c r="I53" s="36"/>
    </row>
    <row r="54" spans="2:9" ht="13.5" thickTop="1" x14ac:dyDescent="0.2">
      <c r="G54" s="19"/>
      <c r="H54" s="1" t="s">
        <v>44</v>
      </c>
    </row>
    <row r="55" spans="2:9" x14ac:dyDescent="0.2">
      <c r="G55" s="19"/>
      <c r="H55" s="19"/>
      <c r="I55" s="20"/>
    </row>
    <row r="56" spans="2:9" x14ac:dyDescent="0.2">
      <c r="G56" s="19"/>
      <c r="H56" s="19"/>
      <c r="I56" s="20"/>
    </row>
    <row r="57" spans="2:9" x14ac:dyDescent="0.2">
      <c r="G57" s="19"/>
      <c r="H57" s="19"/>
      <c r="I57" s="20"/>
    </row>
    <row r="58" spans="2:9" x14ac:dyDescent="0.2">
      <c r="G58" s="19"/>
      <c r="H58" s="19"/>
      <c r="I58" s="20"/>
    </row>
    <row r="59" spans="2:9" x14ac:dyDescent="0.2">
      <c r="G59" s="19"/>
      <c r="H59" s="19"/>
      <c r="I59" s="20"/>
    </row>
    <row r="60" spans="2:9" x14ac:dyDescent="0.2">
      <c r="G60" s="19"/>
      <c r="H60" s="19"/>
      <c r="I60" s="20"/>
    </row>
    <row r="61" spans="2:9" x14ac:dyDescent="0.2">
      <c r="G61" s="19"/>
      <c r="H61" s="19"/>
      <c r="I61" s="20"/>
    </row>
    <row r="62" spans="2:9" x14ac:dyDescent="0.2">
      <c r="G62" s="19"/>
      <c r="H62" s="19"/>
      <c r="I62" s="20"/>
    </row>
    <row r="63" spans="2:9" x14ac:dyDescent="0.2">
      <c r="G63" s="19"/>
      <c r="H63" s="19"/>
      <c r="I63" s="20"/>
    </row>
    <row r="64" spans="2:9" x14ac:dyDescent="0.2">
      <c r="G64" s="19"/>
      <c r="H64" s="19"/>
      <c r="I64" s="20"/>
    </row>
    <row r="65" spans="7:9" x14ac:dyDescent="0.2">
      <c r="G65" s="19"/>
      <c r="H65" s="19"/>
      <c r="I65" s="20"/>
    </row>
    <row r="66" spans="7:9" x14ac:dyDescent="0.2">
      <c r="G66" s="19"/>
      <c r="H66" s="19"/>
      <c r="I66" s="20"/>
    </row>
    <row r="67" spans="7:9" x14ac:dyDescent="0.2">
      <c r="G67" s="19"/>
      <c r="H67" s="19"/>
      <c r="I67" s="20"/>
    </row>
    <row r="68" spans="7:9" x14ac:dyDescent="0.2">
      <c r="G68" s="19"/>
      <c r="H68" s="19"/>
      <c r="I68" s="20"/>
    </row>
    <row r="69" spans="7:9" x14ac:dyDescent="0.2">
      <c r="G69" s="19"/>
      <c r="H69" s="19"/>
      <c r="I69" s="20"/>
    </row>
    <row r="70" spans="7:9" x14ac:dyDescent="0.2">
      <c r="G70" s="19"/>
      <c r="H70" s="19"/>
      <c r="I70" s="20"/>
    </row>
    <row r="71" spans="7:9" x14ac:dyDescent="0.2">
      <c r="G71" s="19"/>
      <c r="H71" s="19"/>
      <c r="I71" s="20"/>
    </row>
    <row r="72" spans="7:9" x14ac:dyDescent="0.2">
      <c r="G72" s="19"/>
      <c r="H72" s="19"/>
      <c r="I72" s="20"/>
    </row>
    <row r="73" spans="7:9" x14ac:dyDescent="0.2">
      <c r="H73" s="19"/>
      <c r="I73" s="20"/>
    </row>
    <row r="74" spans="7:9" x14ac:dyDescent="0.2">
      <c r="H74" s="19"/>
      <c r="I74" s="20"/>
    </row>
    <row r="75" spans="7:9" x14ac:dyDescent="0.2">
      <c r="H75" s="19"/>
      <c r="I75" s="20"/>
    </row>
    <row r="76" spans="7:9" x14ac:dyDescent="0.2">
      <c r="H76" s="19"/>
      <c r="I76" s="20"/>
    </row>
    <row r="77" spans="7:9" x14ac:dyDescent="0.2">
      <c r="H77" s="19"/>
      <c r="I77" s="20"/>
    </row>
    <row r="78" spans="7:9" x14ac:dyDescent="0.2">
      <c r="H78" s="19"/>
      <c r="I78" s="20"/>
    </row>
    <row r="79" spans="7:9" x14ac:dyDescent="0.2">
      <c r="H79" s="19"/>
      <c r="I79" s="20"/>
    </row>
    <row r="80" spans="7:9" x14ac:dyDescent="0.2">
      <c r="H80" s="19"/>
    </row>
    <row r="81" spans="8:8" x14ac:dyDescent="0.2">
      <c r="H81" s="19"/>
    </row>
    <row r="82" spans="8:8" x14ac:dyDescent="0.2">
      <c r="H82" s="19"/>
    </row>
    <row r="83" spans="8:8" x14ac:dyDescent="0.2">
      <c r="H83" s="19"/>
    </row>
    <row r="84" spans="8:8" x14ac:dyDescent="0.2">
      <c r="H84" s="19"/>
    </row>
    <row r="85" spans="8:8" x14ac:dyDescent="0.2">
      <c r="H85" s="19"/>
    </row>
    <row r="86" spans="8:8" x14ac:dyDescent="0.2">
      <c r="H86" s="19"/>
    </row>
    <row r="87" spans="8:8" x14ac:dyDescent="0.2">
      <c r="H87" s="19"/>
    </row>
    <row r="88" spans="8:8" x14ac:dyDescent="0.2">
      <c r="H88" s="19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2024-11-21T16:48:05Z</dcterms:modified>
</cp:coreProperties>
</file>