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7\"/>
    </mc:Choice>
  </mc:AlternateContent>
  <xr:revisionPtr revIDLastSave="0" documentId="13_ncr:1_{CB9EB582-80C0-41BC-8CC1-9347EB24B1DC}" xr6:coauthVersionLast="47" xr6:coauthVersionMax="47" xr10:uidLastSave="{00000000-0000-0000-0000-000000000000}"/>
  <bookViews>
    <workbookView xWindow="2190" yWindow="2730" windowWidth="26610" windowHeight="1333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1" i="1" l="1"/>
  <c r="I11" i="1"/>
  <c r="F11" i="1"/>
  <c r="D11" i="1"/>
  <c r="H15" i="1" l="1"/>
  <c r="H16" i="1"/>
  <c r="H17" i="1"/>
  <c r="H18" i="1"/>
  <c r="H19" i="1"/>
  <c r="H20" i="1"/>
  <c r="G15" i="1"/>
  <c r="G16" i="1"/>
  <c r="G17" i="1"/>
  <c r="G18" i="1"/>
  <c r="G19" i="1"/>
  <c r="G20" i="1"/>
  <c r="G21" i="1"/>
  <c r="G22" i="1"/>
  <c r="E15" i="1"/>
  <c r="E16" i="1"/>
  <c r="E17" i="1"/>
  <c r="E18" i="1"/>
  <c r="E19" i="1"/>
  <c r="E20" i="1"/>
  <c r="E21" i="1"/>
  <c r="E22" i="1"/>
  <c r="E23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<sst xmlns="http://schemas.openxmlformats.org/spreadsheetml/2006/main" count="333" uniqueCount="72">
  <si>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</si>
  <si>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</si>
  <si>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</si>
  <si>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</si>
  <si>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</si>
  <si>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</si>
  <si>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</si>
  <si>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</si>
  <si>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</si>
  <si>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</si>
  <si>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</si>
  <si>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</si>
  <si>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</si>
  <si>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</si>
  <si>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</si>
  <si>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</si>
  <si>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</si>
  <si>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</si>
  <si>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</si>
  <si>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</si>
  <si>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</si>
  <si>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</si>
  <si>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</si>
  <si>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</si>
  <si>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</si>
  <si>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</si>
  <si>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</si>
  <si>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</si>
  <si>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</si>
  <si>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</si>
  <si>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</si>
  <si>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</si>
  <si>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</si>
  <si>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</si>
  <si>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</si>
  <si>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</si>
  <si>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</si>
  <si>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</si>
  <si>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</si>
  <si>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</si>
  <si>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</si>
  <si>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</si>
  <si>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</si>
  <si>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</si>
  <si>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</si>
  <si>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</si>
  <si>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</si>
  <si>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</si>
  <si>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</si>
  <si>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</si>
  <si>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</si>
  <si>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</si>
  <si>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</si>
  <si>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</si>
  <si>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</si>
  <si>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</si>
  <si>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</si>
  <si>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</si>
  <si>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FY'24</t>
  </si>
  <si>
    <t>GFFY2024</t>
  </si>
  <si>
    <t>USU DELEGATED - LYRIC THEATRE UPGRADES - DESIGN</t>
  </si>
  <si>
    <t>3000-300-3347-FXAAA-24369770</t>
  </si>
  <si>
    <t>00108</t>
  </si>
  <si>
    <t>DF</t>
  </si>
  <si>
    <t>ADDED PER FP07 REV REPORT</t>
  </si>
  <si>
    <t>TRNSF FY24 CAP IMP FUNDS TO 24369770 FROM 24376300  HB006 ITEM 72</t>
  </si>
  <si>
    <t>USU DELEG CAPITAL REIMB GAX 24C5*218</t>
  </si>
  <si>
    <t>13/24</t>
  </si>
  <si>
    <t>USU DELEG CAPITAL REIMB GAX 24C5*302</t>
  </si>
  <si>
    <t>USU DELEG CAPITAL REIMB GAX 24C5*313</t>
  </si>
  <si>
    <t>FY'25</t>
  </si>
  <si>
    <t>USU DELEG CAPITAL REIMB GAX 25C5*070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</si>
</sst>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164" fontId="17" fillId="0" borderId="0" xfId="0" applyFont="1" applyAlignment="1">
      <alignment horizontal="left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C22" sqref="C22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4" width="14.6640625" style="56" customWidth="1"/>
    <col min="5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10" t="s">
        <v>1</v>
      </c>
      <c r="C3" s="50"/>
      <c r="D3" s="4" t="s">
        <v>59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1" t="s">
        <v>54</v>
      </c>
      <c r="C4" s="50"/>
      <c r="D4" s="113" t="s">
        <v>62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7" t="s">
        <v>60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6">
        <v>24369770</v>
      </c>
      <c r="E6" s="4" t="s">
        <v>57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09" t="s">
        <v>61</v>
      </c>
      <c r="G7" s="112">
        <f>+G11-F11</f>
        <v>0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/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7" t="s">
        <v>14</v>
      </c>
      <c r="B11" s="81" t="s">
        <v>15</v>
      </c>
      <c r="C11" s="82"/>
      <c r="D11" s="12">
        <f>SUM(D14:D1000)</f>
        <v>300000</v>
      </c>
      <c r="E11" s="12">
        <f>SUM(E14:E1000)-F11</f>
        <v>28693.599999999977</v>
      </c>
      <c r="F11" s="12">
        <f>SUM(F14:F1000)</f>
        <v>271306.40000000002</v>
      </c>
      <c r="G11" s="12">
        <f>SUM(G14:G1000)</f>
        <v>271306.40000000002</v>
      </c>
      <c r="H11" s="12">
        <f>+D11-G11</f>
        <v>28693.599999999977</v>
      </c>
      <c r="I11" s="12">
        <f>SUM(I14:I1000)</f>
        <v>0</v>
      </c>
      <c r="J11" s="83"/>
      <c r="K11" s="84"/>
      <c r="L11" s="105"/>
      <c r="M11" s="105">
        <f>SUM(M13:M1000)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/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4"/>
      <c r="B13" s="7"/>
      <c r="C13" s="52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 t="s">
        <v>58</v>
      </c>
      <c r="B14" s="7"/>
      <c r="C14" s="52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45327</v>
      </c>
      <c r="B15" s="114" t="s">
        <v>65</v>
      </c>
      <c r="C15" s="108" t="s">
        <v>63</v>
      </c>
      <c r="D15" s="9">
        <v>300000</v>
      </c>
      <c r="E15" s="9">
        <f t="shared" si="2"/>
        <v>300000</v>
      </c>
      <c r="F15" s="9"/>
      <c r="G15" s="9">
        <f t="shared" si="0"/>
        <v>0</v>
      </c>
      <c r="H15" s="9">
        <f t="shared" ref="H15:H20" si="3">+D15</f>
        <v>300000</v>
      </c>
      <c r="I15" s="9"/>
      <c r="J15" s="49"/>
      <c r="K15" s="10">
        <v>4667</v>
      </c>
      <c r="L15" s="9"/>
      <c r="M15" s="9" t="s">
        <v>64</v>
      </c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45357</v>
      </c>
      <c r="B16" s="7" t="s">
        <v>66</v>
      </c>
      <c r="C16" s="108" t="s">
        <v>63</v>
      </c>
      <c r="D16" s="9"/>
      <c r="E16" s="9">
        <f t="shared" si="2"/>
        <v>0</v>
      </c>
      <c r="F16" s="9">
        <v>16474.32</v>
      </c>
      <c r="G16" s="9">
        <f t="shared" si="0"/>
        <v>16474.32</v>
      </c>
      <c r="H16" s="9">
        <f t="shared" si="3"/>
        <v>0</v>
      </c>
      <c r="I16" s="9"/>
      <c r="J16" s="49"/>
      <c r="K16" s="10">
        <v>7019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 t="s">
        <v>67</v>
      </c>
      <c r="B17" s="7" t="s">
        <v>68</v>
      </c>
      <c r="C17" s="52" t="s">
        <v>52</v>
      </c>
      <c r="D17" s="9"/>
      <c r="E17" s="9">
        <f t="shared" si="2"/>
        <v>0</v>
      </c>
      <c r="F17" s="9">
        <v>42683.8</v>
      </c>
      <c r="G17" s="9">
        <f t="shared" si="0"/>
        <v>42683.8</v>
      </c>
      <c r="H17" s="9">
        <f t="shared" si="3"/>
        <v>0</v>
      </c>
      <c r="I17" s="9"/>
      <c r="J17" s="49"/>
      <c r="K17" s="10">
        <v>7019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 t="s">
        <v>67</v>
      </c>
      <c r="B18" s="7" t="s">
        <v>69</v>
      </c>
      <c r="C18" s="52" t="s">
        <v>52</v>
      </c>
      <c r="D18" s="9"/>
      <c r="E18" s="9">
        <f t="shared" si="2"/>
        <v>0</v>
      </c>
      <c r="F18" s="9">
        <v>7837.5</v>
      </c>
      <c r="G18" s="9">
        <f t="shared" si="0"/>
        <v>7837.5</v>
      </c>
      <c r="H18" s="9">
        <f t="shared" si="3"/>
        <v>0</v>
      </c>
      <c r="I18" s="9"/>
      <c r="J18" s="49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7"/>
      <c r="C19" s="52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49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2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49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45" t="s">
        <v>70</v>
      </c>
      <c r="B21" s="7"/>
      <c r="C21" s="52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ref="H21:H31" si="4">+D21</f>
        <v>0</v>
      </c>
      <c r="I21" s="9"/>
      <c r="J21" s="49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>
        <v>45621</v>
      </c>
      <c r="B22" s="7" t="s">
        <v>71</v>
      </c>
      <c r="C22" s="52" t="s">
        <v>63</v>
      </c>
      <c r="D22" s="9"/>
      <c r="E22" s="9">
        <f t="shared" si="2"/>
        <v>0</v>
      </c>
      <c r="F22" s="9">
        <v>204310.78</v>
      </c>
      <c r="G22" s="9">
        <f t="shared" si="0"/>
        <v>204310.78</v>
      </c>
      <c r="H22" s="9">
        <f t="shared" si="4"/>
        <v>0</v>
      </c>
      <c r="I22" s="9"/>
      <c r="J22" s="49"/>
      <c r="K22" s="10">
        <v>7019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2" t="s">
        <v>52</v>
      </c>
      <c r="D23" s="8"/>
      <c r="E23" s="9">
        <f t="shared" si="2"/>
        <v>0</v>
      </c>
      <c r="F23" s="9"/>
      <c r="G23" s="9">
        <f t="shared" ref="G23:G34" si="5">IF(J23&gt;0,0,F23)</f>
        <v>0</v>
      </c>
      <c r="H23" s="9">
        <f t="shared" si="4"/>
        <v>0</v>
      </c>
      <c r="I23" s="9"/>
      <c r="J23" s="49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2" t="s">
        <v>52</v>
      </c>
      <c r="D24" s="9"/>
      <c r="E24" s="9">
        <f t="shared" ref="E24:E38" si="6">+D24</f>
        <v>0</v>
      </c>
      <c r="F24" s="9"/>
      <c r="G24" s="9">
        <f t="shared" si="5"/>
        <v>0</v>
      </c>
      <c r="H24" s="9">
        <f t="shared" si="4"/>
        <v>0</v>
      </c>
      <c r="I24" s="9"/>
      <c r="J24" s="49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2" t="s">
        <v>52</v>
      </c>
      <c r="D25" s="9"/>
      <c r="E25" s="9">
        <f t="shared" si="6"/>
        <v>0</v>
      </c>
      <c r="F25" s="9"/>
      <c r="G25" s="9">
        <f t="shared" si="5"/>
        <v>0</v>
      </c>
      <c r="H25" s="9">
        <f t="shared" si="4"/>
        <v>0</v>
      </c>
      <c r="I25" s="9"/>
      <c r="J25" s="49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2" t="s">
        <v>52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2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4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7"/>
      <c r="C28" s="52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4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2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4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2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2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2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2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2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2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2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2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2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2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2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2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2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2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8"/>
      <c r="C44" s="52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2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2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2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2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2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2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2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2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2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2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2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2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2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2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2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2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2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2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2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2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2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2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2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2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2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2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2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2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2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2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2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24369770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2024-12-09T20:31:51Z</dcterms:modified>
</cp:coreProperties>
</file>