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8_{0E7F04DB-0FCC-46F4-8C04-2E87C98FC09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G22" i="1"/>
  <c r="E23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<sst xmlns="http://schemas.openxmlformats.org/spreadsheetml/2006/main" count="334" uniqueCount="74">
  <si>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</si>
  <si>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</si>
  <si>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</si>
  <si>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</si>
  <si>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</si>
  <si>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</si>
  <si>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</si>
  <si>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</si>
  <si>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</si>
  <si>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</si>
  <si>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</si>
  <si>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</si>
  <si>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</si>
  <si>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</si>
  <si>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</si>
  <si>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</si>
  <si>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</si>
  <si>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</si>
  <si>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</si>
  <si>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</si>
  <si>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</si>
  <si>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</si>
  <si>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</si>
  <si>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</si>
  <si>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</si>
  <si>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</si>
  <si>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</si>
  <si>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</si>
  <si>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</si>
  <si>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</si>
  <si>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</si>
  <si>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</si>
  <si>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</si>
  <si>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</si>
  <si>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</si>
  <si>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</si>
  <si>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</si>
  <si>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</si>
  <si>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</si>
  <si>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</si>
  <si>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</si>
  <si>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</si>
  <si>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</si>
  <si>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</si>
  <si>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</si>
  <si>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</si>
  <si>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</si>
  <si>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</si>
  <si>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</si>
  <si>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</si>
  <si>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</si>
  <si>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</si>
  <si>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</si>
  <si>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</si>
  <si>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</si>
  <si>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</si>
  <si>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</si>
  <si>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</si>
  <si>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</si>
  <si>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GEOLOGY BLDG GENERATOR REPLACEMENT - DELEGATED</t>
  </si>
  <si>
    <t>EFFY2021</t>
  </si>
  <si>
    <t>3000-300-3344-FXA-21132770</t>
  </si>
  <si>
    <t>00061</t>
  </si>
  <si>
    <t>USU DELEG CAPITAL REIMB GAX 21C5*289</t>
  </si>
  <si>
    <t>DF</t>
  </si>
  <si>
    <t xml:space="preserve">IET TRNSF FY'21 CAP IMPR FUNDS FROM 21247300      </t>
  </si>
  <si>
    <t>FY'22</t>
  </si>
  <si>
    <t>USU DELEG CAPITAL REIMB GAX 22C5*148</t>
  </si>
  <si>
    <t>USU DELEG CAPITAL REIMB GAX 22C5*240</t>
  </si>
  <si>
    <t>FY'23</t>
  </si>
  <si>
    <t>13/23</t>
  </si>
  <si>
    <t>USU DELEG CAPITAL REIMB GAX 23C5*626</t>
  </si>
  <si>
    <t>FY'24</t>
  </si>
  <si>
    <t>USU DELEG CAPITAL REIMB GAX 24C5*218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</si>
</sst>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29" sqref="C29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38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48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60</v>
      </c>
      <c r="H3" s="5" t="s">
        <v>49</v>
      </c>
      <c r="I3" s="97"/>
      <c r="J3" s="98"/>
      <c r="K3" s="6"/>
      <c r="L3" s="61"/>
      <c r="M3" s="61"/>
      <c r="N3" s="61"/>
    </row>
    <row r="4" spans="1:254" s="5" customFormat="1" ht="14.1" customHeight="1" x14ac:dyDescent="0.25">
      <c r="A4" s="3"/>
      <c r="B4" s="102" t="s">
        <v>55</v>
      </c>
      <c r="C4" s="52"/>
      <c r="D4" s="112" t="s">
        <v>62</v>
      </c>
      <c r="H4" s="5" t="s">
        <v>50</v>
      </c>
      <c r="I4" s="97"/>
      <c r="J4" s="98"/>
      <c r="K4" s="6"/>
      <c r="L4" s="61"/>
      <c r="M4" s="61"/>
      <c r="N4" s="61"/>
    </row>
    <row r="5" spans="1:254" s="5" customFormat="1" ht="14.1" customHeight="1" x14ac:dyDescent="0.25">
      <c r="A5" s="3"/>
      <c r="B5" s="2" t="s">
        <v>2</v>
      </c>
      <c r="C5" s="53"/>
      <c r="D5" s="111" t="s">
        <v>59</v>
      </c>
      <c r="H5" s="5" t="s">
        <v>51</v>
      </c>
      <c r="I5" s="97"/>
      <c r="J5" s="98"/>
      <c r="K5" s="6"/>
      <c r="L5" s="61"/>
      <c r="M5" s="61"/>
      <c r="N5" s="61"/>
    </row>
    <row r="6" spans="1:254" s="5" customFormat="1" ht="14.1" customHeight="1" thickBot="1" x14ac:dyDescent="0.35">
      <c r="A6" s="3"/>
      <c r="B6" s="2" t="s">
        <v>3</v>
      </c>
      <c r="C6" s="53"/>
      <c r="D6" s="110">
        <v>21132770</v>
      </c>
      <c r="E6" s="74" t="s">
        <v>4</v>
      </c>
      <c r="H6" s="5" t="s">
        <v>54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5</v>
      </c>
      <c r="C7" s="53"/>
      <c r="D7" s="103" t="s">
        <v>61</v>
      </c>
      <c r="G7" s="5">
        <f>+G11-F11</f>
        <v>0</v>
      </c>
      <c r="H7" s="5" t="s">
        <v>52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6</v>
      </c>
      <c r="F8" s="64"/>
      <c r="G8" s="64"/>
      <c r="H8" s="64"/>
      <c r="I8" s="64" t="s">
        <v>7</v>
      </c>
      <c r="J8" s="65" t="s">
        <v>46</v>
      </c>
      <c r="K8" s="66" t="s">
        <v>47</v>
      </c>
      <c r="L8" s="104"/>
      <c r="M8" s="87"/>
    </row>
    <row r="9" spans="1:254" s="74" customFormat="1" ht="14.1" customHeight="1" x14ac:dyDescent="0.2">
      <c r="A9" s="3"/>
      <c r="B9" s="67" t="s">
        <v>8</v>
      </c>
      <c r="C9" s="68"/>
      <c r="D9" s="69" t="s">
        <v>9</v>
      </c>
      <c r="E9" s="70" t="s">
        <v>10</v>
      </c>
      <c r="F9" s="70" t="s">
        <v>11</v>
      </c>
      <c r="G9" s="71" t="s">
        <v>12</v>
      </c>
      <c r="H9" s="71" t="s">
        <v>13</v>
      </c>
      <c r="I9" s="70" t="s">
        <v>9</v>
      </c>
      <c r="J9" s="72" t="s">
        <v>14</v>
      </c>
      <c r="K9" s="73" t="s">
        <v>14</v>
      </c>
      <c r="L9" s="105" t="s">
        <v>56</v>
      </c>
      <c r="M9" s="106" t="s">
        <v>57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15</v>
      </c>
      <c r="B11" s="83" t="s">
        <v>16</v>
      </c>
      <c r="C11" s="84"/>
      <c r="D11" s="14">
        <f>SUM(D14:D242)</f>
        <v>200000</v>
      </c>
      <c r="E11" s="14">
        <f>SUM(E14:E242)-F11</f>
        <v>170046</v>
      </c>
      <c r="F11" s="14">
        <f>SUM(F14:F242)</f>
        <v>29954</v>
      </c>
      <c r="G11" s="14">
        <f>SUM(G14:G242)</f>
        <v>29954</v>
      </c>
      <c r="H11" s="14">
        <f>+D11-G11</f>
        <v>170046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53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58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63</v>
      </c>
      <c r="C15" s="113" t="s">
        <v>64</v>
      </c>
      <c r="D15" s="10"/>
      <c r="E15" s="10">
        <f t="shared" si="2"/>
        <v>0</v>
      </c>
      <c r="F15" s="10">
        <v>15698</v>
      </c>
      <c r="G15" s="10">
        <f t="shared" si="0"/>
        <v>15698</v>
      </c>
      <c r="H15" s="10">
        <f t="shared" ref="H15:H32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65</v>
      </c>
      <c r="C16" s="113" t="s">
        <v>64</v>
      </c>
      <c r="D16" s="10">
        <v>200000</v>
      </c>
      <c r="E16" s="10">
        <f t="shared" si="2"/>
        <v>200000</v>
      </c>
      <c r="F16" s="10"/>
      <c r="G16" s="10">
        <f t="shared" si="0"/>
        <v>0</v>
      </c>
      <c r="H16" s="10">
        <f t="shared" si="3"/>
        <v>200000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54"/>
      <c r="D17" s="10"/>
      <c r="E17" s="10">
        <f t="shared" si="2"/>
        <v>0</v>
      </c>
      <c r="F17" s="10"/>
      <c r="G17" s="10">
        <f t="shared" si="0"/>
        <v>0</v>
      </c>
      <c r="H17" s="10">
        <f t="shared" si="3"/>
        <v>0</v>
      </c>
      <c r="I17" s="10"/>
      <c r="J17" s="51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4" t="s">
        <v>53</v>
      </c>
      <c r="D18" s="10"/>
      <c r="E18" s="10">
        <f t="shared" si="2"/>
        <v>0</v>
      </c>
      <c r="F18" s="10"/>
      <c r="G18" s="10">
        <f t="shared" si="0"/>
        <v>0</v>
      </c>
      <c r="H18" s="10">
        <f t="shared" si="3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7" t="s">
        <v>66</v>
      </c>
      <c r="B19" s="13"/>
      <c r="C19" s="54" t="s">
        <v>53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44439</v>
      </c>
      <c r="B20" s="8" t="s">
        <v>67</v>
      </c>
      <c r="C20" s="113" t="s">
        <v>64</v>
      </c>
      <c r="D20" s="10"/>
      <c r="E20" s="10">
        <f t="shared" si="2"/>
        <v>0</v>
      </c>
      <c r="F20" s="10">
        <v>8910</v>
      </c>
      <c r="G20" s="10">
        <f t="shared" si="0"/>
        <v>8910</v>
      </c>
      <c r="H20" s="10">
        <f t="shared" si="3"/>
        <v>0</v>
      </c>
      <c r="I20" s="10"/>
      <c r="J20" s="51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44502</v>
      </c>
      <c r="B21" s="8" t="s">
        <v>68</v>
      </c>
      <c r="C21" s="113" t="s">
        <v>64</v>
      </c>
      <c r="D21" s="10"/>
      <c r="E21" s="10">
        <f t="shared" ref="E21:E23" si="4">+D21</f>
        <v>0</v>
      </c>
      <c r="F21" s="10">
        <v>1782</v>
      </c>
      <c r="G21" s="10">
        <f t="shared" ref="G21:G35" si="5">IF(J21&gt;0,0,F21)</f>
        <v>1782</v>
      </c>
      <c r="H21" s="10">
        <f t="shared" si="3"/>
        <v>0</v>
      </c>
      <c r="I21" s="10"/>
      <c r="J21" s="51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54" t="s">
        <v>53</v>
      </c>
      <c r="D22" s="10"/>
      <c r="E22" s="10">
        <f t="shared" si="4"/>
        <v>0</v>
      </c>
      <c r="F22" s="10"/>
      <c r="G22" s="10">
        <f t="shared" si="5"/>
        <v>0</v>
      </c>
      <c r="H22" s="10">
        <f t="shared" si="3"/>
        <v>0</v>
      </c>
      <c r="I22" s="10"/>
      <c r="J22" s="51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4" t="s">
        <v>53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3"/>
        <v>0</v>
      </c>
      <c r="I23" s="10"/>
      <c r="J23" s="5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7" t="s">
        <v>69</v>
      </c>
      <c r="B24" s="8"/>
      <c r="C24" s="54" t="s">
        <v>53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 t="s">
        <v>70</v>
      </c>
      <c r="B25" s="8" t="s">
        <v>71</v>
      </c>
      <c r="C25" s="54" t="s">
        <v>53</v>
      </c>
      <c r="D25" s="10"/>
      <c r="E25" s="10">
        <f t="shared" si="6"/>
        <v>0</v>
      </c>
      <c r="F25" s="10">
        <v>2673</v>
      </c>
      <c r="G25" s="10">
        <f t="shared" si="5"/>
        <v>2673</v>
      </c>
      <c r="H25" s="10">
        <f t="shared" si="3"/>
        <v>0</v>
      </c>
      <c r="I25" s="10"/>
      <c r="J25" s="51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54" t="s">
        <v>53</v>
      </c>
      <c r="D26" s="10"/>
      <c r="E26" s="10">
        <f t="shared" si="6"/>
        <v>0</v>
      </c>
      <c r="F26" s="10"/>
      <c r="G26" s="10">
        <f t="shared" si="5"/>
        <v>0</v>
      </c>
      <c r="H26" s="10">
        <f t="shared" si="3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54" t="s">
        <v>53</v>
      </c>
      <c r="D27" s="10"/>
      <c r="E27" s="10">
        <f t="shared" si="6"/>
        <v>0</v>
      </c>
      <c r="F27" s="10"/>
      <c r="G27" s="10">
        <f t="shared" si="5"/>
        <v>0</v>
      </c>
      <c r="H27" s="10">
        <f t="shared" si="3"/>
        <v>0</v>
      </c>
      <c r="I27" s="10"/>
      <c r="J27" s="51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47" t="s">
        <v>72</v>
      </c>
      <c r="B28" s="8"/>
      <c r="C28" s="54" t="s">
        <v>53</v>
      </c>
      <c r="D28" s="10"/>
      <c r="E28" s="10">
        <f t="shared" si="6"/>
        <v>0</v>
      </c>
      <c r="F28" s="10"/>
      <c r="G28" s="10">
        <f t="shared" si="5"/>
        <v>0</v>
      </c>
      <c r="H28" s="10">
        <f t="shared" si="3"/>
        <v>0</v>
      </c>
      <c r="I28" s="10"/>
      <c r="J28" s="51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45357</v>
      </c>
      <c r="B29" s="8" t="s">
        <v>73</v>
      </c>
      <c r="C29" s="54" t="s">
        <v>64</v>
      </c>
      <c r="D29" s="10"/>
      <c r="E29" s="10">
        <f t="shared" si="6"/>
        <v>0</v>
      </c>
      <c r="F29" s="10">
        <v>891</v>
      </c>
      <c r="G29" s="10">
        <f t="shared" si="5"/>
        <v>891</v>
      </c>
      <c r="H29" s="10">
        <f t="shared" si="3"/>
        <v>0</v>
      </c>
      <c r="I29" s="10"/>
      <c r="J29" s="51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4" t="s">
        <v>53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4" t="s">
        <v>53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4" t="s">
        <v>53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53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5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53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53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53</v>
      </c>
      <c r="D36" s="10"/>
      <c r="E36" s="10">
        <f t="shared" si="6"/>
        <v>0</v>
      </c>
      <c r="F36" s="10"/>
      <c r="G36" s="10">
        <f t="shared" ref="G36:G51" si="8">IF(J36&gt;0,0,F36)</f>
        <v>0</v>
      </c>
      <c r="H36" s="10">
        <f t="shared" ref="H36:H51" si="9">+D36</f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4" t="s">
        <v>53</v>
      </c>
      <c r="D37" s="10"/>
      <c r="E37" s="10">
        <f t="shared" si="6"/>
        <v>0</v>
      </c>
      <c r="F37" s="10"/>
      <c r="G37" s="10">
        <f t="shared" si="8"/>
        <v>0</v>
      </c>
      <c r="H37" s="10">
        <f t="shared" si="9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53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53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53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53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53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53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53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53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53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53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53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53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53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53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53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53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53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53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53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53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53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53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53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53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53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53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53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53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53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53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53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53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53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53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53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53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53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53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53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53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53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53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53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53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53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53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53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53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53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53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53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53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53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53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53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53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53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53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53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53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53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53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53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53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53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53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53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53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53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53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53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53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53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53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53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53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53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53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53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53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53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53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53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53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53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53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53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53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53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53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53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53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53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53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53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53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53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53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53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53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53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53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53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53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53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53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53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53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53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53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53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53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53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53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53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53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53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53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53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53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53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53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53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53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53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53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53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53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53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53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53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53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53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53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53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53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53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53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53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53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53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53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53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53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53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53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53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53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53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53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53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53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53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53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53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53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53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53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53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53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53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53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53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53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53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53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53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53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53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53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53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53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53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53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53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53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53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53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53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53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53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53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53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53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53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53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53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53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53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53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53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53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53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53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53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53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53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53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53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53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53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53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53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53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53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algorithmName="SHA-512" hashValue="nkbOd/qv/q1okuj1RgvQ2MKiXV0OMjXclKBvSrn+xElptBHYhmVjJhKOZ5LnhkhUYXy0jBvLgDLSfJ5x0+PjqA==" saltValue="DZGj9KJiHbvfiuxMd2rP+Q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21132770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2024-10-17T17:34:36Z</dcterms:modified>
</cp:coreProperties>
</file>