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3\"/>
    </mc:Choice>
  </mc:AlternateContent>
  <xr:revisionPtr revIDLastSave="0" documentId="13_ncr:1_{18B5B440-B0BF-48F4-93E1-DCC04238208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G13" i="1"/>
  <c r="H13" i="1"/>
  <c r="E14" i="1"/>
  <c r="G14" i="1"/>
  <c r="H14" i="1"/>
  <c r="E15" i="1"/>
  <c r="G15" i="1"/>
  <c r="H15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16" i="1"/>
  <c r="G16" i="1"/>
  <c r="H16" i="1"/>
  <c r="E17" i="1"/>
  <c r="G17" i="1"/>
  <c r="H17" i="1"/>
  <c r="E18" i="1"/>
  <c r="G18" i="1"/>
  <c r="H18" i="1"/>
  <c r="E19" i="1"/>
  <c r="G19" i="1"/>
  <c r="H19" i="1"/>
  <c r="E20" i="1"/>
  <c r="G20" i="1"/>
  <c r="H20" i="1"/>
  <c r="E24" i="1"/>
  <c r="G24" i="1"/>
  <c r="H24" i="1"/>
  <c r="E22" i="1"/>
  <c r="G22" i="1"/>
  <c r="H22" i="1"/>
  <c r="E23" i="1"/>
  <c r="G23" i="1"/>
  <c r="H23" i="1"/>
  <c r="E25" i="1"/>
  <c r="G25" i="1"/>
  <c r="H25" i="1"/>
  <c r="E26" i="1"/>
  <c r="G26" i="1"/>
  <c r="H26" i="1"/>
  <c r="E27" i="1"/>
  <c r="G27" i="1"/>
  <c r="H27" i="1"/>
  <c r="E28" i="1"/>
  <c r="G28" i="1"/>
  <c r="H28" i="1"/>
  <c r="E29" i="1"/>
  <c r="G29" i="1"/>
  <c r="H29" i="1"/>
  <c r="E30" i="1"/>
  <c r="G30" i="1"/>
  <c r="H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F11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<sst xmlns="http://schemas.openxmlformats.org/spreadsheetml/2006/main" count="334" uniqueCount="78">
  <si>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</si>
  <si>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</si>
  <si>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</si>
  <si>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</si>
  <si>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</si>
  <si>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</si>
  <si>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</si>
  <si>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</si>
  <si>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</si>
  <si>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</si>
  <si>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</si>
  <si>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</si>
  <si>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</si>
  <si>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</si>
  <si>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</si>
  <si>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</si>
  <si>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</si>
  <si>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</si>
  <si>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</si>
  <si>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</si>
  <si>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</si>
  <si>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</si>
  <si>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</si>
  <si>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</si>
  <si>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</si>
  <si>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</si>
  <si>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</si>
  <si>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</si>
  <si>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</si>
  <si>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</si>
  <si>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</si>
  <si>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</si>
  <si>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</si>
  <si>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</si>
  <si>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</si>
  <si>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</si>
  <si>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</si>
  <si>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</si>
  <si>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</si>
  <si>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</si>
  <si>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</si>
  <si>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</si>
  <si>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</si>
  <si>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</si>
  <si>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</si>
  <si>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</si>
  <si>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</si>
  <si>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</si>
  <si>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</si>
  <si>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</si>
  <si>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</si>
  <si>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</si>
  <si>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</si>
  <si>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</si>
  <si>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</si>
  <si>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</si>
  <si>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</si>
  <si>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EDFY2020</t>
  </si>
  <si>
    <t>USU CPD BLDG HEATING SYSTEM IMPROVEMENTS - DELEGATED</t>
  </si>
  <si>
    <t>08663</t>
  </si>
  <si>
    <t>3000-300-3343-FXA-20143770</t>
  </si>
  <si>
    <t>FY'20</t>
  </si>
  <si>
    <t xml:space="preserve"> USU CONTROLLER GAX 20C5-228 </t>
  </si>
  <si>
    <t>DF</t>
  </si>
  <si>
    <t xml:space="preserve">IET TRNSF FY'20 CAP DEV/IMPR APPROPRIATIONS FROM 20366300 </t>
  </si>
  <si>
    <t>FY'21</t>
  </si>
  <si>
    <t>USU DELEG CAPITAL REIMB GAX 21C5*289</t>
  </si>
  <si>
    <t>FY'23</t>
  </si>
  <si>
    <t>USU DELEG CAPITAL REIMB GAX 23C5*086</t>
  </si>
  <si>
    <t>USU DELEG CAPITAL REIMB GAX 23C5*125</t>
  </si>
  <si>
    <t>NP</t>
  </si>
  <si>
    <t>USU DELEG CAPITAL REIMB 02/02/23 GAX 23C5*249</t>
  </si>
  <si>
    <t>USU DELEG CAPITAL REIMB 03/03/23 GAX 23C5*251</t>
  </si>
  <si>
    <t>USU DELEG CAPITAL REIMB 03/03/23 GAX 23C5*337</t>
  </si>
  <si>
    <t>FY'24</t>
  </si>
  <si>
    <t>USU DELEG CAPITAL REIMB GAX 24C5*006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</si>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</sst>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37" fontId="5" fillId="0" borderId="0" xfId="0" quotePrefix="1" applyNumberFormat="1" applyFont="1" applyAlignment="1" applyProtection="1">
      <alignment horizontal="left"/>
      <protection locked="0"/>
    </xf>
    <xf numFmtId="164" fontId="13" fillId="0" borderId="0" xfId="0" applyFont="1" applyProtection="1"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6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22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47</v>
      </c>
      <c r="I2" s="96"/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8" t="s">
        <v>57</v>
      </c>
      <c r="H3" s="5" t="s">
        <v>48</v>
      </c>
      <c r="I3" s="96"/>
      <c r="J3" s="97"/>
      <c r="K3" s="6"/>
      <c r="L3" s="60"/>
      <c r="M3" s="60"/>
      <c r="N3" s="60"/>
    </row>
    <row r="4" spans="1:254" s="5" customFormat="1" ht="14.1" customHeight="1" x14ac:dyDescent="0.25">
      <c r="A4" s="3"/>
      <c r="B4" s="101" t="s">
        <v>54</v>
      </c>
      <c r="C4" s="51"/>
      <c r="D4" s="109" t="s">
        <v>59</v>
      </c>
      <c r="H4" s="5" t="s">
        <v>49</v>
      </c>
      <c r="I4" s="96"/>
      <c r="J4" s="97"/>
      <c r="K4" s="6"/>
      <c r="L4" s="60"/>
      <c r="M4" s="60"/>
      <c r="N4" s="60"/>
    </row>
    <row r="5" spans="1:254" s="5" customFormat="1" ht="14.1" customHeight="1" x14ac:dyDescent="0.25">
      <c r="A5" s="3"/>
      <c r="B5" s="2" t="s">
        <v>2</v>
      </c>
      <c r="C5" s="52"/>
      <c r="D5" s="5" t="s">
        <v>58</v>
      </c>
      <c r="H5" s="5" t="s">
        <v>50</v>
      </c>
      <c r="I5" s="96"/>
      <c r="J5" s="97"/>
      <c r="K5" s="6"/>
      <c r="L5" s="60"/>
      <c r="M5" s="60"/>
      <c r="N5" s="60"/>
    </row>
    <row r="6" spans="1:254" s="5" customFormat="1" ht="14.1" customHeight="1" thickBot="1" x14ac:dyDescent="0.35">
      <c r="A6" s="3"/>
      <c r="B6" s="2" t="s">
        <v>3</v>
      </c>
      <c r="C6" s="52"/>
      <c r="D6" s="110">
        <v>20143770</v>
      </c>
      <c r="E6" s="5" t="s">
        <v>77</v>
      </c>
      <c r="H6" s="5" t="s">
        <v>53</v>
      </c>
      <c r="I6" s="98"/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4</v>
      </c>
      <c r="C7" s="52"/>
      <c r="D7" s="102" t="s">
        <v>60</v>
      </c>
      <c r="G7" s="5">
        <f>+G11-F11</f>
        <v>0</v>
      </c>
      <c r="H7" s="5" t="s">
        <v>51</v>
      </c>
      <c r="I7" s="99">
        <f>SUM(I2:I6)</f>
        <v>0</v>
      </c>
      <c r="J7" s="100"/>
      <c r="K7" s="6"/>
      <c r="L7" s="43"/>
      <c r="M7" s="44"/>
      <c r="N7" s="45"/>
    </row>
    <row r="8" spans="1:254" s="5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3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4" t="s">
        <v>55</v>
      </c>
      <c r="M9" s="105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/>
      <c r="M10" s="1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4">
        <f>SUM(D13:D240)</f>
        <v>175000</v>
      </c>
      <c r="E11" s="14">
        <f>SUM(E13:E240)-F11</f>
        <v>0</v>
      </c>
      <c r="F11" s="14">
        <f>SUM(F13:F240)</f>
        <v>175000</v>
      </c>
      <c r="G11" s="14">
        <f>SUM(G13:G240)</f>
        <v>175000</v>
      </c>
      <c r="H11" s="14">
        <f>+D11-G11</f>
        <v>0</v>
      </c>
      <c r="I11" s="14">
        <f>SUM(I13:I240)</f>
        <v>0</v>
      </c>
      <c r="J11" s="84"/>
      <c r="K11" s="85"/>
      <c r="L11" s="107">
        <f>SUM(L13:L240)</f>
        <v>0</v>
      </c>
      <c r="M11" s="107">
        <f>SUM(M13:M240)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5"/>
      <c r="E12" s="47"/>
      <c r="F12" s="15"/>
      <c r="G12" s="15"/>
      <c r="H12" s="15"/>
      <c r="I12" s="15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2" customFormat="1" ht="14.1" customHeight="1" x14ac:dyDescent="0.2">
      <c r="A13" s="7"/>
      <c r="B13" s="8"/>
      <c r="C13" s="53"/>
      <c r="D13" s="10"/>
      <c r="E13" s="10">
        <f t="shared" ref="E13:E15" si="0">+D13</f>
        <v>0</v>
      </c>
      <c r="F13" s="10"/>
      <c r="G13" s="10">
        <f t="shared" ref="G13:G15" si="1">IF(J13&gt;0,0,F13)</f>
        <v>0</v>
      </c>
      <c r="H13" s="10">
        <f t="shared" ref="H13:H15" si="2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53"/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43699</v>
      </c>
      <c r="B15" s="8" t="s">
        <v>62</v>
      </c>
      <c r="C15" s="111" t="s">
        <v>63</v>
      </c>
      <c r="D15" s="10"/>
      <c r="E15" s="10">
        <f t="shared" si="0"/>
        <v>0</v>
      </c>
      <c r="F15" s="10">
        <v>13881</v>
      </c>
      <c r="G15" s="10">
        <f t="shared" si="1"/>
        <v>13881</v>
      </c>
      <c r="H15" s="10">
        <f t="shared" si="2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43770</v>
      </c>
      <c r="B16" s="8" t="s">
        <v>64</v>
      </c>
      <c r="C16" s="111" t="s">
        <v>63</v>
      </c>
      <c r="D16" s="10">
        <v>175000</v>
      </c>
      <c r="E16" s="10">
        <f t="shared" ref="E16:E20" si="3">+D16</f>
        <v>175000</v>
      </c>
      <c r="F16" s="10"/>
      <c r="G16" s="10">
        <f t="shared" ref="G16:G17" si="4">IF(J16&gt;0,0,F16)</f>
        <v>0</v>
      </c>
      <c r="H16" s="10">
        <f t="shared" ref="H16:H17" si="5">+D16</f>
        <v>175000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13"/>
      <c r="C17" s="53" t="s">
        <v>52</v>
      </c>
      <c r="D17" s="10"/>
      <c r="E17" s="10">
        <f t="shared" si="3"/>
        <v>0</v>
      </c>
      <c r="F17" s="10"/>
      <c r="G17" s="10">
        <f t="shared" si="4"/>
        <v>0</v>
      </c>
      <c r="H17" s="10">
        <f t="shared" si="5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3" t="s">
        <v>52</v>
      </c>
      <c r="D18" s="10"/>
      <c r="E18" s="10">
        <f t="shared" si="3"/>
        <v>0</v>
      </c>
      <c r="F18" s="10"/>
      <c r="G18" s="10">
        <f t="shared" ref="G18:G33" si="6">IF(J18&gt;0,0,F18)</f>
        <v>0</v>
      </c>
      <c r="H18" s="10">
        <f t="shared" ref="H18:H33" si="7">+D18</f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65</v>
      </c>
      <c r="B19" s="8"/>
      <c r="C19" s="53" t="s">
        <v>52</v>
      </c>
      <c r="D19" s="10"/>
      <c r="E19" s="10">
        <f t="shared" si="3"/>
        <v>0</v>
      </c>
      <c r="F19" s="10"/>
      <c r="G19" s="10">
        <f t="shared" si="6"/>
        <v>0</v>
      </c>
      <c r="H19" s="10">
        <f t="shared" si="7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44083</v>
      </c>
      <c r="B20" s="8" t="s">
        <v>66</v>
      </c>
      <c r="C20" s="111" t="s">
        <v>63</v>
      </c>
      <c r="D20" s="10"/>
      <c r="E20" s="10">
        <f t="shared" si="3"/>
        <v>0</v>
      </c>
      <c r="F20" s="10">
        <v>6075</v>
      </c>
      <c r="G20" s="10">
        <f t="shared" si="6"/>
        <v>6075</v>
      </c>
      <c r="H20" s="10">
        <f t="shared" si="7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2" spans="1:254" s="12" customFormat="1" ht="14.1" customHeight="1" x14ac:dyDescent="0.2">
      <c r="A22" s="7"/>
      <c r="B22" s="8"/>
      <c r="C22" s="53" t="s">
        <v>52</v>
      </c>
      <c r="D22" s="9"/>
      <c r="E22" s="10">
        <f t="shared" ref="E22:E37" si="8">+D22</f>
        <v>0</v>
      </c>
      <c r="F22" s="10"/>
      <c r="G22" s="10">
        <f t="shared" si="6"/>
        <v>0</v>
      </c>
      <c r="H22" s="10">
        <f t="shared" si="7"/>
        <v>0</v>
      </c>
      <c r="I22" s="10"/>
      <c r="J22" s="50"/>
      <c r="K22" s="11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46" t="s">
        <v>67</v>
      </c>
      <c r="B23" s="8"/>
      <c r="C23" s="53" t="s">
        <v>52</v>
      </c>
      <c r="D23" s="10"/>
      <c r="E23" s="10">
        <f t="shared" si="8"/>
        <v>0</v>
      </c>
      <c r="F23" s="10"/>
      <c r="G23" s="10">
        <f t="shared" si="6"/>
        <v>0</v>
      </c>
      <c r="H23" s="10">
        <f t="shared" si="7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44901</v>
      </c>
      <c r="B24" s="8" t="s">
        <v>68</v>
      </c>
      <c r="C24" s="111" t="s">
        <v>70</v>
      </c>
      <c r="D24" s="10"/>
      <c r="E24" s="10">
        <f>+D24</f>
        <v>0</v>
      </c>
      <c r="F24" s="10">
        <v>35275.199999999997</v>
      </c>
      <c r="G24" s="10">
        <f>IF(J24&gt;0,0,F24)</f>
        <v>35275.199999999997</v>
      </c>
      <c r="H24" s="10">
        <f>+D24</f>
        <v>0</v>
      </c>
      <c r="I24" s="10"/>
      <c r="J24" s="50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44930</v>
      </c>
      <c r="B25" s="8" t="s">
        <v>69</v>
      </c>
      <c r="C25" s="111" t="s">
        <v>70</v>
      </c>
      <c r="D25" s="10"/>
      <c r="E25" s="10">
        <f t="shared" si="8"/>
        <v>0</v>
      </c>
      <c r="F25" s="10">
        <v>14698</v>
      </c>
      <c r="G25" s="10">
        <f t="shared" si="6"/>
        <v>14698</v>
      </c>
      <c r="H25" s="10">
        <f t="shared" si="7"/>
        <v>0</v>
      </c>
      <c r="I25" s="10"/>
      <c r="J25" s="50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45000</v>
      </c>
      <c r="B26" s="8" t="s">
        <v>71</v>
      </c>
      <c r="C26" s="53" t="s">
        <v>63</v>
      </c>
      <c r="D26" s="10"/>
      <c r="E26" s="10">
        <f t="shared" si="8"/>
        <v>0</v>
      </c>
      <c r="F26" s="10">
        <v>8818.7999999999993</v>
      </c>
      <c r="G26" s="10">
        <f t="shared" si="6"/>
        <v>8818.7999999999993</v>
      </c>
      <c r="H26" s="10">
        <f t="shared" si="7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45000</v>
      </c>
      <c r="B27" s="8" t="s">
        <v>72</v>
      </c>
      <c r="C27" s="53" t="s">
        <v>63</v>
      </c>
      <c r="D27" s="10"/>
      <c r="E27" s="10">
        <f t="shared" si="8"/>
        <v>0</v>
      </c>
      <c r="F27" s="10">
        <v>2925</v>
      </c>
      <c r="G27" s="10">
        <f t="shared" si="6"/>
        <v>2925</v>
      </c>
      <c r="H27" s="10">
        <f t="shared" si="7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45040</v>
      </c>
      <c r="B28" s="8" t="s">
        <v>73</v>
      </c>
      <c r="C28" s="53" t="s">
        <v>63</v>
      </c>
      <c r="D28" s="10"/>
      <c r="E28" s="10">
        <f t="shared" si="8"/>
        <v>0</v>
      </c>
      <c r="F28" s="10">
        <v>1800</v>
      </c>
      <c r="G28" s="10">
        <f t="shared" si="6"/>
        <v>1800</v>
      </c>
      <c r="H28" s="10">
        <f t="shared" si="7"/>
        <v>0</v>
      </c>
      <c r="I28" s="10"/>
      <c r="J28" s="50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53" t="s">
        <v>52</v>
      </c>
      <c r="D29" s="10"/>
      <c r="E29" s="10">
        <f t="shared" si="8"/>
        <v>0</v>
      </c>
      <c r="F29" s="10"/>
      <c r="G29" s="10">
        <f t="shared" si="6"/>
        <v>0</v>
      </c>
      <c r="H29" s="10">
        <f t="shared" si="7"/>
        <v>0</v>
      </c>
      <c r="I29" s="10"/>
      <c r="J29" s="50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3" t="s">
        <v>52</v>
      </c>
      <c r="D30" s="10"/>
      <c r="E30" s="10">
        <f t="shared" si="8"/>
        <v>0</v>
      </c>
      <c r="F30" s="10"/>
      <c r="G30" s="10">
        <f t="shared" si="6"/>
        <v>0</v>
      </c>
      <c r="H30" s="10">
        <f t="shared" si="7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46" t="s">
        <v>74</v>
      </c>
      <c r="B31" s="8"/>
      <c r="C31" s="53" t="s">
        <v>52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45161</v>
      </c>
      <c r="B32" s="8" t="s">
        <v>75</v>
      </c>
      <c r="C32" s="53" t="s">
        <v>63</v>
      </c>
      <c r="D32" s="10"/>
      <c r="E32" s="10">
        <f t="shared" si="8"/>
        <v>0</v>
      </c>
      <c r="F32" s="10">
        <v>91527</v>
      </c>
      <c r="G32" s="10">
        <f t="shared" si="6"/>
        <v>91527</v>
      </c>
      <c r="H32" s="10">
        <f t="shared" si="7"/>
        <v>0</v>
      </c>
      <c r="I32" s="10"/>
      <c r="J32" s="50"/>
      <c r="K32" s="11">
        <v>7019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3" t="s">
        <v>52</v>
      </c>
      <c r="D33" s="10"/>
      <c r="E33" s="10">
        <f t="shared" si="8"/>
        <v>0</v>
      </c>
      <c r="F33" s="10"/>
      <c r="G33" s="10">
        <f t="shared" si="6"/>
        <v>0</v>
      </c>
      <c r="H33" s="10">
        <f t="shared" si="7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112" t="s">
        <v>76</v>
      </c>
      <c r="C34" s="53" t="s">
        <v>52</v>
      </c>
      <c r="D34" s="10"/>
      <c r="E34" s="10">
        <f t="shared" si="8"/>
        <v>0</v>
      </c>
      <c r="F34" s="10"/>
      <c r="G34" s="10">
        <f t="shared" ref="G34:G49" si="9">IF(J34&gt;0,0,F34)</f>
        <v>0</v>
      </c>
      <c r="H34" s="10">
        <f t="shared" ref="H34:H49" si="10">+D34</f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3" t="s">
        <v>52</v>
      </c>
      <c r="D35" s="10"/>
      <c r="E35" s="10">
        <f t="shared" si="8"/>
        <v>0</v>
      </c>
      <c r="F35" s="10"/>
      <c r="G35" s="10">
        <f t="shared" si="9"/>
        <v>0</v>
      </c>
      <c r="H35" s="10">
        <f t="shared" si="10"/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3" t="s">
        <v>52</v>
      </c>
      <c r="D36" s="10"/>
      <c r="E36" s="10">
        <f t="shared" si="8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3" t="s">
        <v>52</v>
      </c>
      <c r="D37" s="10"/>
      <c r="E37" s="10">
        <f t="shared" si="8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3" t="s">
        <v>52</v>
      </c>
      <c r="D38" s="10"/>
      <c r="E38" s="10">
        <f t="shared" ref="E38:E53" si="11">+D38</f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3" t="s">
        <v>52</v>
      </c>
      <c r="D39" s="10"/>
      <c r="E39" s="10">
        <f t="shared" si="11"/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3" t="s">
        <v>52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3" t="s">
        <v>52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3" t="s">
        <v>52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49"/>
      <c r="C43" s="53" t="s">
        <v>52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3" t="s">
        <v>52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53" t="s">
        <v>52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3" t="s">
        <v>52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3" t="s">
        <v>52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3" t="s">
        <v>52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3" t="s">
        <v>52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3" t="s">
        <v>52</v>
      </c>
      <c r="D50" s="10"/>
      <c r="E50" s="10">
        <f t="shared" si="11"/>
        <v>0</v>
      </c>
      <c r="F50" s="10"/>
      <c r="G50" s="10">
        <f t="shared" ref="G50:G65" si="12">IF(J50&gt;0,0,F50)</f>
        <v>0</v>
      </c>
      <c r="H50" s="10">
        <f t="shared" ref="H50:H65" si="13">+D50</f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3" t="s">
        <v>52</v>
      </c>
      <c r="D51" s="10"/>
      <c r="E51" s="10">
        <f t="shared" si="11"/>
        <v>0</v>
      </c>
      <c r="F51" s="10"/>
      <c r="G51" s="10">
        <f t="shared" si="12"/>
        <v>0</v>
      </c>
      <c r="H51" s="10">
        <f t="shared" si="13"/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3" t="s">
        <v>52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3" t="s">
        <v>52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3" t="s">
        <v>52</v>
      </c>
      <c r="D54" s="10"/>
      <c r="E54" s="10">
        <f t="shared" ref="E54:E69" si="14">+D54</f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3" t="s">
        <v>52</v>
      </c>
      <c r="D55" s="10"/>
      <c r="E55" s="10">
        <f t="shared" si="14"/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3" t="s">
        <v>52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3" t="s">
        <v>52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3" t="s">
        <v>52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3" t="s">
        <v>52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3" t="s">
        <v>52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3" t="s">
        <v>52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3" t="s">
        <v>52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3" t="s">
        <v>52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3" t="s">
        <v>52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3" t="s">
        <v>52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3" t="s">
        <v>52</v>
      </c>
      <c r="D66" s="10"/>
      <c r="E66" s="10">
        <f t="shared" si="14"/>
        <v>0</v>
      </c>
      <c r="F66" s="10"/>
      <c r="G66" s="10">
        <f t="shared" ref="G66:G81" si="15">IF(J66&gt;0,0,F66)</f>
        <v>0</v>
      </c>
      <c r="H66" s="10">
        <f t="shared" ref="H66:H81" si="16">+D66</f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3" t="s">
        <v>52</v>
      </c>
      <c r="D67" s="10"/>
      <c r="E67" s="10">
        <f t="shared" si="14"/>
        <v>0</v>
      </c>
      <c r="F67" s="10"/>
      <c r="G67" s="10">
        <f t="shared" si="15"/>
        <v>0</v>
      </c>
      <c r="H67" s="10">
        <f t="shared" si="16"/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3" t="s">
        <v>52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3" t="s">
        <v>52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3" t="s">
        <v>52</v>
      </c>
      <c r="D70" s="10"/>
      <c r="E70" s="10">
        <f t="shared" ref="E70:E85" si="17">+D70</f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3" t="s">
        <v>52</v>
      </c>
      <c r="D71" s="10"/>
      <c r="E71" s="10">
        <f t="shared" si="17"/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3" t="s">
        <v>52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3" t="s">
        <v>52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3" t="s">
        <v>52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3" t="s">
        <v>52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3" t="s">
        <v>52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3" t="s">
        <v>52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3" t="s">
        <v>52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3" t="s">
        <v>52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3" t="s">
        <v>52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3" t="s">
        <v>52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3" t="s">
        <v>52</v>
      </c>
      <c r="D82" s="10"/>
      <c r="E82" s="10">
        <f t="shared" si="17"/>
        <v>0</v>
      </c>
      <c r="F82" s="10"/>
      <c r="G82" s="10">
        <f t="shared" ref="G82:G97" si="18">IF(J82&gt;0,0,F82)</f>
        <v>0</v>
      </c>
      <c r="H82" s="10">
        <f t="shared" ref="H82:H97" si="19">+D82</f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3" t="s">
        <v>52</v>
      </c>
      <c r="D83" s="10"/>
      <c r="E83" s="10">
        <f t="shared" si="17"/>
        <v>0</v>
      </c>
      <c r="F83" s="10"/>
      <c r="G83" s="10">
        <f t="shared" si="18"/>
        <v>0</v>
      </c>
      <c r="H83" s="10">
        <f t="shared" si="19"/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3" t="s">
        <v>52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3" t="s">
        <v>52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3" t="s">
        <v>52</v>
      </c>
      <c r="D86" s="10"/>
      <c r="E86" s="10">
        <f t="shared" ref="E86:E101" si="20">+D86</f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3" t="s">
        <v>52</v>
      </c>
      <c r="D87" s="10"/>
      <c r="E87" s="10">
        <f t="shared" si="20"/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3" t="s">
        <v>52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3" t="s">
        <v>52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3" t="s">
        <v>52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3" t="s">
        <v>52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3" t="s">
        <v>52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3" t="s">
        <v>52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3" t="s">
        <v>52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3" t="s">
        <v>52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3" t="s">
        <v>52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3" t="s">
        <v>52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3" t="s">
        <v>52</v>
      </c>
      <c r="D98" s="10"/>
      <c r="E98" s="10">
        <f t="shared" si="20"/>
        <v>0</v>
      </c>
      <c r="F98" s="10"/>
      <c r="G98" s="10">
        <f t="shared" ref="G98:G113" si="21">IF(J98&gt;0,0,F98)</f>
        <v>0</v>
      </c>
      <c r="H98" s="10">
        <f t="shared" ref="H98:H113" si="22">+D98</f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3" t="s">
        <v>52</v>
      </c>
      <c r="D99" s="10"/>
      <c r="E99" s="10">
        <f t="shared" si="20"/>
        <v>0</v>
      </c>
      <c r="F99" s="10"/>
      <c r="G99" s="10">
        <f t="shared" si="21"/>
        <v>0</v>
      </c>
      <c r="H99" s="10">
        <f t="shared" si="22"/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3" t="s">
        <v>52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3" t="s">
        <v>52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3" t="s">
        <v>52</v>
      </c>
      <c r="D102" s="10"/>
      <c r="E102" s="10">
        <f t="shared" ref="E102:E117" si="23">+D102</f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3" t="s">
        <v>52</v>
      </c>
      <c r="D103" s="10"/>
      <c r="E103" s="10">
        <f t="shared" si="23"/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3" t="s">
        <v>52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3" t="s">
        <v>52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3" t="s">
        <v>52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3" t="s">
        <v>52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3" t="s">
        <v>52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3" t="s">
        <v>52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3" t="s">
        <v>52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3" t="s">
        <v>52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3" t="s">
        <v>52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3" t="s">
        <v>52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3" t="s">
        <v>52</v>
      </c>
      <c r="D114" s="10"/>
      <c r="E114" s="10">
        <f t="shared" si="23"/>
        <v>0</v>
      </c>
      <c r="F114" s="10"/>
      <c r="G114" s="10">
        <f t="shared" ref="G114:G129" si="24">IF(J114&gt;0,0,F114)</f>
        <v>0</v>
      </c>
      <c r="H114" s="10">
        <f t="shared" ref="H114:H129" si="25">+D114</f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3" t="s">
        <v>52</v>
      </c>
      <c r="D115" s="10"/>
      <c r="E115" s="10">
        <f t="shared" si="23"/>
        <v>0</v>
      </c>
      <c r="F115" s="10"/>
      <c r="G115" s="10">
        <f t="shared" si="24"/>
        <v>0</v>
      </c>
      <c r="H115" s="10">
        <f t="shared" si="25"/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3" t="s">
        <v>52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3" t="s">
        <v>52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3" t="s">
        <v>52</v>
      </c>
      <c r="D118" s="10"/>
      <c r="E118" s="10">
        <f t="shared" ref="E118:E133" si="26">+D118</f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3" t="s">
        <v>52</v>
      </c>
      <c r="D119" s="10"/>
      <c r="E119" s="10">
        <f t="shared" si="26"/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3" t="s">
        <v>52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3" t="s">
        <v>52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3" t="s">
        <v>52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3" t="s">
        <v>52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3" t="s">
        <v>52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3" t="s">
        <v>52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3" t="s">
        <v>52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3" t="s">
        <v>52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3" t="s">
        <v>52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3" t="s">
        <v>52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3" t="s">
        <v>52</v>
      </c>
      <c r="D130" s="10"/>
      <c r="E130" s="10">
        <f t="shared" si="26"/>
        <v>0</v>
      </c>
      <c r="F130" s="10"/>
      <c r="G130" s="10">
        <f t="shared" ref="G130:G145" si="27">IF(J130&gt;0,0,F130)</f>
        <v>0</v>
      </c>
      <c r="H130" s="10">
        <f t="shared" ref="H130:H145" si="28">+D130</f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3" t="s">
        <v>52</v>
      </c>
      <c r="D131" s="10"/>
      <c r="E131" s="10">
        <f t="shared" si="26"/>
        <v>0</v>
      </c>
      <c r="F131" s="10"/>
      <c r="G131" s="10">
        <f t="shared" si="27"/>
        <v>0</v>
      </c>
      <c r="H131" s="10">
        <f t="shared" si="28"/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3" t="s">
        <v>52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3" t="s">
        <v>52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3" t="s">
        <v>52</v>
      </c>
      <c r="D134" s="10"/>
      <c r="E134" s="10">
        <f t="shared" ref="E134:E149" si="29">+D134</f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3" t="s">
        <v>52</v>
      </c>
      <c r="D135" s="10"/>
      <c r="E135" s="10">
        <f t="shared" si="29"/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3" t="s">
        <v>52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3" t="s">
        <v>52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3" t="s">
        <v>52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3" t="s">
        <v>52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3" t="s">
        <v>52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3" t="s">
        <v>52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3" t="s">
        <v>52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3" t="s">
        <v>52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3" t="s">
        <v>52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3" t="s">
        <v>52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3" t="s">
        <v>52</v>
      </c>
      <c r="D146" s="10"/>
      <c r="E146" s="10">
        <f t="shared" si="29"/>
        <v>0</v>
      </c>
      <c r="F146" s="10"/>
      <c r="G146" s="10">
        <f t="shared" ref="G146:G161" si="30">IF(J146&gt;0,0,F146)</f>
        <v>0</v>
      </c>
      <c r="H146" s="10">
        <f t="shared" ref="H146:H161" si="31">+D146</f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3" t="s">
        <v>52</v>
      </c>
      <c r="D147" s="10"/>
      <c r="E147" s="10">
        <f t="shared" si="29"/>
        <v>0</v>
      </c>
      <c r="F147" s="10"/>
      <c r="G147" s="10">
        <f t="shared" si="30"/>
        <v>0</v>
      </c>
      <c r="H147" s="10">
        <f t="shared" si="31"/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3" t="s">
        <v>52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3" t="s">
        <v>52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3" t="s">
        <v>52</v>
      </c>
      <c r="D150" s="10"/>
      <c r="E150" s="10">
        <f t="shared" ref="E150:E165" si="32">+D150</f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3" t="s">
        <v>52</v>
      </c>
      <c r="D151" s="10"/>
      <c r="E151" s="10">
        <f t="shared" si="32"/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3" t="s">
        <v>52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3" t="s">
        <v>52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3" t="s">
        <v>52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3" t="s">
        <v>52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3" t="s">
        <v>52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3" t="s">
        <v>52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3" t="s">
        <v>52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3" t="s">
        <v>52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3" t="s">
        <v>52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3" t="s">
        <v>52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3" t="s">
        <v>52</v>
      </c>
      <c r="D162" s="10"/>
      <c r="E162" s="10">
        <f t="shared" si="32"/>
        <v>0</v>
      </c>
      <c r="F162" s="10"/>
      <c r="G162" s="10">
        <f t="shared" ref="G162:G177" si="33">IF(J162&gt;0,0,F162)</f>
        <v>0</v>
      </c>
      <c r="H162" s="10">
        <f t="shared" ref="H162:H177" si="34">+D162</f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3" t="s">
        <v>52</v>
      </c>
      <c r="D163" s="10"/>
      <c r="E163" s="10">
        <f t="shared" si="32"/>
        <v>0</v>
      </c>
      <c r="F163" s="10"/>
      <c r="G163" s="10">
        <f t="shared" si="33"/>
        <v>0</v>
      </c>
      <c r="H163" s="10">
        <f t="shared" si="34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3" t="s">
        <v>52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3" t="s">
        <v>52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3" t="s">
        <v>52</v>
      </c>
      <c r="D166" s="10"/>
      <c r="E166" s="10">
        <f t="shared" ref="E166:E181" si="35">+D166</f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3" t="s">
        <v>52</v>
      </c>
      <c r="D167" s="10"/>
      <c r="E167" s="10">
        <f t="shared" si="35"/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3" t="s">
        <v>52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3" t="s">
        <v>52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3" t="s">
        <v>52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3" t="s">
        <v>52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3" t="s">
        <v>52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3" t="s">
        <v>52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3" t="s">
        <v>52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3" t="s">
        <v>52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3" t="s">
        <v>52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3" t="s">
        <v>52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3" t="s">
        <v>52</v>
      </c>
      <c r="D178" s="10"/>
      <c r="E178" s="10">
        <f t="shared" si="35"/>
        <v>0</v>
      </c>
      <c r="F178" s="10"/>
      <c r="G178" s="10">
        <f t="shared" ref="G178:G193" si="36">IF(J178&gt;0,0,F178)</f>
        <v>0</v>
      </c>
      <c r="H178" s="10">
        <f t="shared" ref="H178:H193" si="37">+D178</f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3" t="s">
        <v>52</v>
      </c>
      <c r="D179" s="10"/>
      <c r="E179" s="10">
        <f t="shared" si="35"/>
        <v>0</v>
      </c>
      <c r="F179" s="10"/>
      <c r="G179" s="10">
        <f t="shared" si="36"/>
        <v>0</v>
      </c>
      <c r="H179" s="10">
        <f t="shared" si="37"/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3" t="s">
        <v>52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3" t="s">
        <v>52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3" t="s">
        <v>52</v>
      </c>
      <c r="D182" s="10"/>
      <c r="E182" s="10">
        <f t="shared" ref="E182:E197" si="38">+D182</f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3" t="s">
        <v>52</v>
      </c>
      <c r="D183" s="10"/>
      <c r="E183" s="10">
        <f t="shared" si="38"/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3" t="s">
        <v>52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3" t="s">
        <v>52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3" t="s">
        <v>52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3" t="s">
        <v>52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3" t="s">
        <v>52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3" t="s">
        <v>52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3" t="s">
        <v>52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3" t="s">
        <v>52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3" t="s">
        <v>52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3" t="s">
        <v>52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3" t="s">
        <v>52</v>
      </c>
      <c r="D194" s="10"/>
      <c r="E194" s="10">
        <f t="shared" si="38"/>
        <v>0</v>
      </c>
      <c r="F194" s="10"/>
      <c r="G194" s="10">
        <f t="shared" ref="G194:G209" si="39">IF(J194&gt;0,0,F194)</f>
        <v>0</v>
      </c>
      <c r="H194" s="10">
        <f t="shared" ref="H194:H209" si="40">+D194</f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3" t="s">
        <v>52</v>
      </c>
      <c r="D195" s="10"/>
      <c r="E195" s="10">
        <f t="shared" si="38"/>
        <v>0</v>
      </c>
      <c r="F195" s="10"/>
      <c r="G195" s="10">
        <f t="shared" si="39"/>
        <v>0</v>
      </c>
      <c r="H195" s="10">
        <f t="shared" si="40"/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3" t="s">
        <v>52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3" t="s">
        <v>52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3" t="s">
        <v>52</v>
      </c>
      <c r="D198" s="10"/>
      <c r="E198" s="10">
        <f t="shared" ref="E198:E213" si="41">+D198</f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3" t="s">
        <v>52</v>
      </c>
      <c r="D199" s="10"/>
      <c r="E199" s="10">
        <f t="shared" si="41"/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3" t="s">
        <v>52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3" t="s">
        <v>52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3" t="s">
        <v>52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3" t="s">
        <v>52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3" t="s">
        <v>52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3" t="s">
        <v>52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3" t="s">
        <v>52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3" t="s">
        <v>52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3" t="s">
        <v>52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3" t="s">
        <v>52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3" t="s">
        <v>52</v>
      </c>
      <c r="D210" s="10"/>
      <c r="E210" s="10">
        <f t="shared" si="41"/>
        <v>0</v>
      </c>
      <c r="F210" s="10"/>
      <c r="G210" s="10">
        <f t="shared" ref="G210:G225" si="42">IF(J210&gt;0,0,F210)</f>
        <v>0</v>
      </c>
      <c r="H210" s="10">
        <f t="shared" ref="H210:H225" si="43">+D210</f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3" t="s">
        <v>52</v>
      </c>
      <c r="D211" s="10"/>
      <c r="E211" s="10">
        <f t="shared" si="41"/>
        <v>0</v>
      </c>
      <c r="F211" s="10"/>
      <c r="G211" s="10">
        <f t="shared" si="42"/>
        <v>0</v>
      </c>
      <c r="H211" s="10">
        <f t="shared" si="43"/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3" t="s">
        <v>52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3" t="s">
        <v>52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3" t="s">
        <v>52</v>
      </c>
      <c r="D214" s="10"/>
      <c r="E214" s="10">
        <f t="shared" ref="E214:E229" si="44">+D214</f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3" t="s">
        <v>52</v>
      </c>
      <c r="D215" s="10"/>
      <c r="E215" s="10">
        <f t="shared" si="44"/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3" t="s">
        <v>52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3" t="s">
        <v>52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3" t="s">
        <v>52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3" t="s">
        <v>52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3" t="s">
        <v>52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3" t="s">
        <v>52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3" t="s">
        <v>52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3" t="s">
        <v>52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3" t="s">
        <v>52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3" t="s">
        <v>52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3" t="s">
        <v>52</v>
      </c>
      <c r="D226" s="10"/>
      <c r="E226" s="10">
        <f t="shared" si="44"/>
        <v>0</v>
      </c>
      <c r="F226" s="10"/>
      <c r="G226" s="10">
        <f t="shared" ref="G226:G239" si="45">IF(J226&gt;0,0,F226)</f>
        <v>0</v>
      </c>
      <c r="H226" s="10">
        <f t="shared" ref="H226:H239" si="46">+D226</f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3" t="s">
        <v>52</v>
      </c>
      <c r="D227" s="10"/>
      <c r="E227" s="10">
        <f t="shared" si="44"/>
        <v>0</v>
      </c>
      <c r="F227" s="10"/>
      <c r="G227" s="10">
        <f t="shared" si="45"/>
        <v>0</v>
      </c>
      <c r="H227" s="10">
        <f t="shared" si="46"/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3" t="s">
        <v>52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3" t="s">
        <v>52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3" t="s">
        <v>52</v>
      </c>
      <c r="D230" s="10"/>
      <c r="E230" s="10">
        <f t="shared" ref="E230:E239" si="47">+D230</f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3" t="s">
        <v>52</v>
      </c>
      <c r="D231" s="10"/>
      <c r="E231" s="10">
        <f t="shared" si="47"/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3" t="s">
        <v>52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3" t="s">
        <v>52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3" t="s">
        <v>52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3" t="s">
        <v>52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3" t="s">
        <v>52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3" t="s">
        <v>52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3" t="s">
        <v>52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3" t="s">
        <v>52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3" t="s">
        <v>52</v>
      </c>
      <c r="D240" s="10"/>
      <c r="E240" s="10">
        <f>+D240</f>
        <v>0</v>
      </c>
      <c r="F240" s="10"/>
      <c r="G240" s="10">
        <f>IF(J240&gt;0,0,F240)</f>
        <v>0</v>
      </c>
      <c r="H240" s="10">
        <f>+D240</f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</sheetData>
  <sheetProtection password="CEE1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16</v>
      </c>
      <c r="D5" s="1">
        <f>+PROJECT!D6</f>
        <v>20143770</v>
      </c>
      <c r="E5"/>
    </row>
    <row r="6" spans="2:17" ht="15.75" x14ac:dyDescent="0.25">
      <c r="B6"/>
      <c r="C6" s="16" t="s">
        <v>17</v>
      </c>
      <c r="E6" s="38"/>
    </row>
    <row r="9" spans="2:17" x14ac:dyDescent="0.2">
      <c r="B9" s="39" t="s">
        <v>18</v>
      </c>
      <c r="C9" s="1" t="s">
        <v>19</v>
      </c>
    </row>
    <row r="10" spans="2:17" x14ac:dyDescent="0.2">
      <c r="B10" s="18"/>
      <c r="G10" s="19" t="s">
        <v>20</v>
      </c>
      <c r="H10" s="19"/>
    </row>
    <row r="11" spans="2:17" x14ac:dyDescent="0.2">
      <c r="B11" s="18"/>
      <c r="G11" s="19" t="s">
        <v>20</v>
      </c>
    </row>
    <row r="12" spans="2:17" x14ac:dyDescent="0.2">
      <c r="B12" s="18"/>
      <c r="G12" s="19" t="s">
        <v>20</v>
      </c>
    </row>
    <row r="13" spans="2:17" x14ac:dyDescent="0.2">
      <c r="B13" s="18"/>
      <c r="G13" s="19" t="s">
        <v>20</v>
      </c>
    </row>
    <row r="14" spans="2:17" x14ac:dyDescent="0.2">
      <c r="B14" s="18"/>
      <c r="G14" s="19" t="s">
        <v>20</v>
      </c>
    </row>
    <row r="15" spans="2:17" x14ac:dyDescent="0.2">
      <c r="G15" s="19"/>
      <c r="H15" s="19"/>
    </row>
    <row r="16" spans="2:17" x14ac:dyDescent="0.2">
      <c r="B16" s="16" t="s">
        <v>21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22</v>
      </c>
      <c r="C18" s="22"/>
      <c r="D18" s="22"/>
      <c r="E18" s="22"/>
      <c r="F18" s="22"/>
      <c r="G18" s="24" t="s">
        <v>23</v>
      </c>
      <c r="H18" s="25" t="s">
        <v>24</v>
      </c>
      <c r="Q18" s="20">
        <f>Q16+Q17</f>
        <v>15853292</v>
      </c>
    </row>
    <row r="19" spans="2:17" x14ac:dyDescent="0.2">
      <c r="B19" s="17" t="s">
        <v>25</v>
      </c>
      <c r="G19" s="19"/>
      <c r="I19" s="20"/>
      <c r="Q19" s="20">
        <f>15998392-145100</f>
        <v>15853292</v>
      </c>
    </row>
    <row r="20" spans="2:17" x14ac:dyDescent="0.2">
      <c r="B20" s="18" t="s">
        <v>26</v>
      </c>
      <c r="G20" s="19" t="s">
        <v>20</v>
      </c>
      <c r="H20" s="19"/>
      <c r="I20" s="20"/>
    </row>
    <row r="21" spans="2:17" x14ac:dyDescent="0.2">
      <c r="B21" s="18" t="s">
        <v>27</v>
      </c>
      <c r="G21" s="19" t="s">
        <v>20</v>
      </c>
      <c r="H21" s="19"/>
      <c r="I21" s="20"/>
    </row>
    <row r="22" spans="2:17" x14ac:dyDescent="0.2">
      <c r="B22" s="18" t="s">
        <v>27</v>
      </c>
      <c r="G22" s="19" t="s">
        <v>20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28</v>
      </c>
      <c r="G24" s="19" t="s">
        <v>20</v>
      </c>
      <c r="H24" s="19"/>
      <c r="I24" s="20"/>
    </row>
    <row r="25" spans="2:17" x14ac:dyDescent="0.2">
      <c r="B25" s="41" t="s">
        <v>28</v>
      </c>
      <c r="G25" s="19" t="s">
        <v>20</v>
      </c>
    </row>
    <row r="26" spans="2:17" x14ac:dyDescent="0.2">
      <c r="B26" s="18" t="s">
        <v>29</v>
      </c>
      <c r="H26" s="19" t="s">
        <v>20</v>
      </c>
      <c r="I26" s="20"/>
    </row>
    <row r="27" spans="2:17" x14ac:dyDescent="0.2">
      <c r="B27" s="18" t="s">
        <v>30</v>
      </c>
      <c r="H27" s="19" t="s">
        <v>20</v>
      </c>
      <c r="I27" s="20"/>
    </row>
    <row r="28" spans="2:17" x14ac:dyDescent="0.2">
      <c r="B28" s="18" t="s">
        <v>31</v>
      </c>
      <c r="H28" s="19" t="s">
        <v>20</v>
      </c>
      <c r="I28" s="20"/>
    </row>
    <row r="29" spans="2:17" x14ac:dyDescent="0.2">
      <c r="B29" s="18" t="s">
        <v>32</v>
      </c>
      <c r="H29" s="19" t="s">
        <v>20</v>
      </c>
      <c r="I29" s="20"/>
    </row>
    <row r="30" spans="2:17" x14ac:dyDescent="0.2">
      <c r="B30" s="18" t="s">
        <v>33</v>
      </c>
      <c r="H30" s="19" t="s">
        <v>20</v>
      </c>
    </row>
    <row r="31" spans="2:17" x14ac:dyDescent="0.2">
      <c r="B31" s="18" t="s">
        <v>34</v>
      </c>
      <c r="H31" s="19" t="s">
        <v>20</v>
      </c>
      <c r="I31" s="20"/>
    </row>
    <row r="32" spans="2:17" x14ac:dyDescent="0.2">
      <c r="H32" s="19"/>
      <c r="I32" s="20"/>
    </row>
    <row r="33" spans="2:10" x14ac:dyDescent="0.2">
      <c r="B33" s="17" t="s">
        <v>35</v>
      </c>
      <c r="G33" s="19" t="s">
        <v>20</v>
      </c>
      <c r="H33" s="19"/>
      <c r="I33" s="20"/>
      <c r="J33" s="19"/>
    </row>
    <row r="34" spans="2:10" x14ac:dyDescent="0.2">
      <c r="B34" s="18"/>
      <c r="H34" s="19" t="s">
        <v>20</v>
      </c>
      <c r="I34" s="20"/>
    </row>
    <row r="35" spans="2:10" x14ac:dyDescent="0.2">
      <c r="B35" s="18"/>
      <c r="H35" s="19" t="s">
        <v>20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36</v>
      </c>
      <c r="C37" s="22"/>
      <c r="D37" s="22"/>
      <c r="E37" s="22"/>
      <c r="F37" s="22"/>
      <c r="G37" s="19" t="s">
        <v>20</v>
      </c>
      <c r="H37" s="19"/>
      <c r="I37" s="27"/>
    </row>
    <row r="38" spans="2:10" x14ac:dyDescent="0.2">
      <c r="B38" s="40"/>
      <c r="H38" s="19" t="s">
        <v>20</v>
      </c>
      <c r="I38" s="20"/>
    </row>
    <row r="39" spans="2:10" x14ac:dyDescent="0.2">
      <c r="I39" s="20"/>
    </row>
    <row r="40" spans="2:10" x14ac:dyDescent="0.2">
      <c r="B40" s="17" t="s">
        <v>37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38</v>
      </c>
      <c r="G42" s="19" t="s">
        <v>20</v>
      </c>
      <c r="H42" s="19" t="s">
        <v>20</v>
      </c>
      <c r="I42" s="20"/>
    </row>
    <row r="43" spans="2:10" x14ac:dyDescent="0.2">
      <c r="B43" s="18"/>
      <c r="G43" s="19"/>
      <c r="H43" s="19" t="s">
        <v>20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39</v>
      </c>
      <c r="G46" s="19" t="s">
        <v>20</v>
      </c>
      <c r="H46" s="19" t="s">
        <v>20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40</v>
      </c>
      <c r="G48" s="19" t="s">
        <v>20</v>
      </c>
      <c r="H48" s="19" t="s">
        <v>20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41</v>
      </c>
      <c r="G50" s="19" t="s">
        <v>20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42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43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44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2024-11-21T16:49:39Z</dcterms:modified>
</cp:coreProperties>
</file>