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0E9C75F0-393F-471D-BAFE-63A0BB05465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1" i="1"/>
  <c r="G15" i="1"/>
  <c r="G16" i="1"/>
  <c r="G17" i="1"/>
  <c r="G18" i="1"/>
  <c r="G19" i="1"/>
  <c r="G21" i="1"/>
  <c r="G22" i="1"/>
  <c r="E15" i="1"/>
  <c r="E16" i="1"/>
  <c r="E17" i="1"/>
  <c r="E18" i="1"/>
  <c r="E19" i="1"/>
  <c r="E21" i="1"/>
  <c r="E22" i="1"/>
  <c r="E23" i="1"/>
  <c r="L11" i="1" l="1"/>
  <c r="I11" i="1"/>
  <c r="F11" i="1"/>
  <c r="D11" i="1"/>
  <c r="H22" i="1" l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<sst xmlns="http://schemas.openxmlformats.org/spreadsheetml/2006/main" count="334" uniqueCount="75">
  <si>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</si>
  <si>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</si>
  <si>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</si>
  <si>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</si>
  <si>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</si>
  <si>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</si>
  <si>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</si>
  <si>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</si>
  <si>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</si>
  <si>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</si>
  <si>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</si>
  <si>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</si>
  <si>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</si>
  <si>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</si>
  <si>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</si>
  <si>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</si>
  <si>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</si>
  <si>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</si>
  <si>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</si>
  <si>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</si>
  <si>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</si>
  <si>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</si>
  <si>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</si>
  <si>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</si>
  <si>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</si>
  <si>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</si>
  <si>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</si>
  <si>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</si>
  <si>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</si>
  <si>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</si>
  <si>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</si>
  <si>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</si>
  <si>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</si>
  <si>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</si>
  <si>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</si>
  <si>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</si>
  <si>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</si>
  <si>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</si>
  <si>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</si>
  <si>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</si>
  <si>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</si>
  <si>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</si>
  <si>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</si>
  <si>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</si>
  <si>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</si>
  <si>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</si>
  <si>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</si>
  <si>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</si>
  <si>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</si>
  <si>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</si>
  <si>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</si>
  <si>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</si>
  <si>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</si>
  <si>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</si>
  <si>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</si>
  <si>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</si>
  <si>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</si>
  <si>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</si>
  <si>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USU FACILITIES AIR HANDLER REPLACEMENT- DELEGATED</t>
  </si>
  <si>
    <t>3000-300-3345-FXA-22336770</t>
  </si>
  <si>
    <t>00073</t>
  </si>
  <si>
    <t>FY'22</t>
  </si>
  <si>
    <t>USU DELEG CAPITAL REIMB GAX 22C5*148</t>
  </si>
  <si>
    <t>DF</t>
  </si>
  <si>
    <t>IET TRNSF FY'22 CAP IMPR FUNDS FROM 22397300</t>
  </si>
  <si>
    <t>USU DELEG CAPITAL REIMB GAX 22C5*280</t>
  </si>
  <si>
    <t>USU DELEG CAPITAL REIMB GAX 22C5*366</t>
  </si>
  <si>
    <t>FY'23</t>
  </si>
  <si>
    <t>USU DELEG CAPITAL REIMB (MAR 23) GAX 23C5*251</t>
  </si>
  <si>
    <t>USU DELEG CAPITAL REIMB GAX 23C5*337</t>
  </si>
  <si>
    <t>USU DELEG CAPITAL REIMB GAX 23C5*492</t>
  </si>
  <si>
    <t>USU DELEG CAPITAL REIMB GAX 23C5*626</t>
  </si>
  <si>
    <t>13/23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</si>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</sst>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106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2" t="s">
        <v>60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8" t="s">
        <v>58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22336770</v>
      </c>
      <c r="E6" s="4" t="s">
        <v>74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59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250000</v>
      </c>
      <c r="E11" s="12">
        <f>SUM(E14:E500)-F11</f>
        <v>0</v>
      </c>
      <c r="F11" s="12">
        <f>SUM(F14:F500)</f>
        <v>250000</v>
      </c>
      <c r="G11" s="12">
        <f>SUM(G14:G500)</f>
        <v>250000</v>
      </c>
      <c r="H11" s="12">
        <f>+D11-G11</f>
        <v>0</v>
      </c>
      <c r="I11" s="12">
        <f>SUM(I14:I500)</f>
        <v>0</v>
      </c>
      <c r="J11" s="83"/>
      <c r="K11" s="84"/>
      <c r="L11" s="105">
        <f>SUM(L13:L500)</f>
        <v>0</v>
      </c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3" t="s">
        <v>63</v>
      </c>
      <c r="D15" s="9"/>
      <c r="E15" s="9">
        <f t="shared" si="2"/>
        <v>0</v>
      </c>
      <c r="F15" s="9">
        <v>20010</v>
      </c>
      <c r="G15" s="9">
        <f t="shared" si="0"/>
        <v>20010</v>
      </c>
      <c r="H15" s="9">
        <f t="shared" ref="H15:H19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3" t="s">
        <v>63</v>
      </c>
      <c r="D16" s="9">
        <v>250000</v>
      </c>
      <c r="E16" s="9">
        <f t="shared" si="2"/>
        <v>250000</v>
      </c>
      <c r="F16" s="9"/>
      <c r="G16" s="9">
        <f t="shared" si="0"/>
        <v>0</v>
      </c>
      <c r="H16" s="9">
        <f t="shared" si="3"/>
        <v>250000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44553</v>
      </c>
      <c r="B17" s="7" t="s">
        <v>65</v>
      </c>
      <c r="C17" s="113" t="s">
        <v>63</v>
      </c>
      <c r="D17" s="9"/>
      <c r="E17" s="9">
        <f t="shared" si="2"/>
        <v>0</v>
      </c>
      <c r="F17" s="9">
        <v>13450</v>
      </c>
      <c r="G17" s="9">
        <f t="shared" si="0"/>
        <v>13450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44677</v>
      </c>
      <c r="B18" s="7" t="s">
        <v>66</v>
      </c>
      <c r="C18" s="113" t="s">
        <v>63</v>
      </c>
      <c r="D18" s="9"/>
      <c r="E18" s="9">
        <f t="shared" si="2"/>
        <v>0</v>
      </c>
      <c r="F18" s="9">
        <v>59657.5</v>
      </c>
      <c r="G18" s="9">
        <f t="shared" si="0"/>
        <v>59657.5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45" t="s">
        <v>67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45000</v>
      </c>
      <c r="B21" s="7" t="s">
        <v>68</v>
      </c>
      <c r="C21" s="52" t="s">
        <v>63</v>
      </c>
      <c r="D21" s="9"/>
      <c r="E21" s="9">
        <f>+D21</f>
        <v>0</v>
      </c>
      <c r="F21" s="9">
        <v>59657.5</v>
      </c>
      <c r="G21" s="9">
        <f>IF(J21&gt;0,0,F21)</f>
        <v>59657.5</v>
      </c>
      <c r="H21" s="9">
        <f>+D21</f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45040</v>
      </c>
      <c r="B22" s="7" t="s">
        <v>69</v>
      </c>
      <c r="C22" s="52" t="s">
        <v>63</v>
      </c>
      <c r="D22" s="9"/>
      <c r="E22" s="9">
        <f t="shared" si="2"/>
        <v>0</v>
      </c>
      <c r="F22" s="9">
        <v>59657.5</v>
      </c>
      <c r="G22" s="9">
        <f t="shared" si="0"/>
        <v>59657.5</v>
      </c>
      <c r="H22" s="9">
        <f t="shared" ref="H22:H31" si="4">+D22</f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45085</v>
      </c>
      <c r="B23" s="7" t="s">
        <v>70</v>
      </c>
      <c r="C23" s="52" t="s">
        <v>63</v>
      </c>
      <c r="D23" s="8"/>
      <c r="E23" s="9">
        <f t="shared" si="2"/>
        <v>0</v>
      </c>
      <c r="F23" s="9">
        <v>4783</v>
      </c>
      <c r="G23" s="9">
        <f t="shared" ref="G23:G34" si="5">IF(J23&gt;0,0,F23)</f>
        <v>4783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 t="s">
        <v>72</v>
      </c>
      <c r="B24" s="7" t="s">
        <v>71</v>
      </c>
      <c r="C24" s="52" t="s">
        <v>52</v>
      </c>
      <c r="D24" s="9"/>
      <c r="E24" s="9">
        <f t="shared" ref="E24:E38" si="6">+D24</f>
        <v>0</v>
      </c>
      <c r="F24" s="9">
        <v>32784.5</v>
      </c>
      <c r="G24" s="9">
        <f t="shared" si="5"/>
        <v>32784.5</v>
      </c>
      <c r="H24" s="9">
        <f t="shared" si="4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114" t="s">
        <v>73</v>
      </c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22336770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2024-11-21T17:01:06Z</dcterms:modified>
</cp:coreProperties>
</file>