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54777CAA-82C6-4F06-80CD-38F0D747286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/>
  <c r="I11" i="1"/>
  <c r="F11" i="1"/>
  <c r="D11" i="1"/>
  <c r="H16" i="1" l="1"/>
  <c r="H17" i="1"/>
  <c r="H18" i="1"/>
  <c r="H19" i="1"/>
  <c r="H20" i="1"/>
  <c r="G16" i="1"/>
  <c r="G17" i="1"/>
  <c r="G18" i="1"/>
  <c r="G19" i="1"/>
  <c r="G20" i="1"/>
  <c r="G21" i="1"/>
  <c r="G22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<sst xmlns="http://schemas.openxmlformats.org/spreadsheetml/2006/main" count="326" uniqueCount="66">
  <si>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</si>
  <si>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</si>
  <si>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</si>
  <si>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</si>
  <si>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</si>
  <si>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</si>
  <si>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</si>
  <si>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</si>
  <si>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</si>
  <si>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</si>
  <si>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</si>
  <si>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</si>
  <si>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</si>
  <si>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</si>
  <si>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</si>
  <si>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</si>
  <si>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</si>
  <si>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</si>
  <si>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</si>
  <si>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</si>
  <si>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</si>
  <si>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</si>
  <si>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</si>
  <si>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</si>
  <si>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</si>
  <si>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</si>
  <si>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</si>
  <si>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</si>
  <si>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</si>
  <si>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</si>
  <si>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</si>
  <si>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</si>
  <si>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</si>
  <si>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</si>
  <si>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</si>
  <si>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</si>
  <si>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</si>
  <si>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</si>
  <si>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</si>
  <si>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</si>
  <si>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</si>
  <si>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</si>
  <si>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</si>
  <si>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</si>
  <si>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</si>
  <si>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</si>
  <si>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</si>
  <si>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</si>
  <si>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</si>
  <si>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</si>
  <si>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</si>
  <si>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</si>
  <si>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</si>
  <si>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</si>
  <si>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</si>
  <si>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</si>
  <si>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</si>
  <si>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</si>
  <si>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</si>
  <si>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GFFY2024</t>
  </si>
  <si>
    <t>USU DELEGATED - BIOTECH EMERGENCY POWER UPGRADE</t>
  </si>
  <si>
    <t>3000-300-3347-FXAAA-24347770</t>
  </si>
  <si>
    <t>05926</t>
  </si>
  <si>
    <t>USU DELEG CAPITAL REIMB GAX 24C5*040</t>
  </si>
  <si>
    <t>DF</t>
  </si>
  <si>
    <t>TRNSF FY24 CAP IMP FUNDS TO 24347770 FROM 24376300  HB006 ITEM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</si>
</sst>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6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15" sqref="C15: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09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24347770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SUM(D14:D1000)</f>
        <v>250000</v>
      </c>
      <c r="E11" s="13">
        <f>SUM(E14:E1000)-F11</f>
        <v>229828.46</v>
      </c>
      <c r="F11" s="13">
        <f>SUM(F14:F1000)</f>
        <v>20171.54</v>
      </c>
      <c r="G11" s="13">
        <f>SUM(G14:G1000)</f>
        <v>20171.54</v>
      </c>
      <c r="H11" s="13">
        <f>+D11-G11</f>
        <v>229828.46</v>
      </c>
      <c r="I11" s="13">
        <f>SUM(I14:I1000)</f>
        <v>0</v>
      </c>
      <c r="J11" s="84"/>
      <c r="K11" s="85"/>
      <c r="L11" s="106"/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45197</v>
      </c>
      <c r="B15" s="7" t="s">
        <v>63</v>
      </c>
      <c r="C15" s="53" t="s">
        <v>64</v>
      </c>
      <c r="D15" s="9"/>
      <c r="E15" s="9">
        <f t="shared" si="2"/>
        <v>0</v>
      </c>
      <c r="F15" s="9">
        <v>20171.54</v>
      </c>
      <c r="G15" s="9">
        <f t="shared" si="0"/>
        <v>20171.54</v>
      </c>
      <c r="H15" s="9">
        <f t="shared" ref="H15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4" t="s">
        <v>65</v>
      </c>
      <c r="C16" s="53" t="s">
        <v>64</v>
      </c>
      <c r="D16" s="9">
        <v>250000</v>
      </c>
      <c r="E16" s="9">
        <f t="shared" si="2"/>
        <v>250000</v>
      </c>
      <c r="F16" s="9"/>
      <c r="G16" s="9">
        <f t="shared" si="0"/>
        <v>0</v>
      </c>
      <c r="H16" s="9">
        <f t="shared" ref="H16:H20" si="4">+D16</f>
        <v>250000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4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4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4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5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5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6">IF(J23&gt;0,0,F23)</f>
        <v>0</v>
      </c>
      <c r="H23" s="9">
        <f t="shared" si="5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7">+D24</f>
        <v>0</v>
      </c>
      <c r="F24" s="9"/>
      <c r="G24" s="9">
        <f t="shared" si="6"/>
        <v>0</v>
      </c>
      <c r="H24" s="9">
        <f t="shared" si="5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7"/>
        <v>0</v>
      </c>
      <c r="F25" s="9"/>
      <c r="G25" s="9">
        <f t="shared" si="6"/>
        <v>0</v>
      </c>
      <c r="H25" s="9">
        <f t="shared" si="5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7"/>
        <v>0</v>
      </c>
      <c r="F26" s="9"/>
      <c r="G26" s="9">
        <f t="shared" si="6"/>
        <v>0</v>
      </c>
      <c r="H26" s="9">
        <f t="shared" si="5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7"/>
        <v>0</v>
      </c>
      <c r="F27" s="9"/>
      <c r="G27" s="9">
        <f t="shared" si="6"/>
        <v>0</v>
      </c>
      <c r="H27" s="9">
        <f t="shared" si="5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7"/>
        <v>0</v>
      </c>
      <c r="F28" s="9"/>
      <c r="G28" s="9">
        <f t="shared" si="6"/>
        <v>0</v>
      </c>
      <c r="H28" s="9">
        <f t="shared" si="5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7"/>
        <v>0</v>
      </c>
      <c r="F29" s="9"/>
      <c r="G29" s="9">
        <f t="shared" si="6"/>
        <v>0</v>
      </c>
      <c r="H29" s="9">
        <f t="shared" si="5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7"/>
        <v>0</v>
      </c>
      <c r="F30" s="9"/>
      <c r="G30" s="9">
        <f t="shared" si="6"/>
        <v>0</v>
      </c>
      <c r="H30" s="9">
        <f t="shared" si="5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7"/>
        <v>0</v>
      </c>
      <c r="F31" s="9"/>
      <c r="G31" s="9">
        <f t="shared" si="6"/>
        <v>0</v>
      </c>
      <c r="H31" s="9">
        <f t="shared" si="5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7"/>
        <v>0</v>
      </c>
      <c r="F32" s="9"/>
      <c r="G32" s="9">
        <f t="shared" si="6"/>
        <v>0</v>
      </c>
      <c r="H32" s="9">
        <f t="shared" ref="H32:H34" si="8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7"/>
        <v>0</v>
      </c>
      <c r="F33" s="9"/>
      <c r="G33" s="9">
        <f t="shared" si="6"/>
        <v>0</v>
      </c>
      <c r="H33" s="9">
        <f t="shared" si="8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7"/>
        <v>0</v>
      </c>
      <c r="F34" s="9"/>
      <c r="G34" s="9">
        <f t="shared" si="6"/>
        <v>0</v>
      </c>
      <c r="H34" s="9">
        <f t="shared" si="8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7"/>
        <v>0</v>
      </c>
      <c r="F35" s="9"/>
      <c r="G35" s="9">
        <f t="shared" ref="G35:G50" si="9">IF(J35&gt;0,0,F35)</f>
        <v>0</v>
      </c>
      <c r="H35" s="9">
        <f t="shared" ref="H35:H50" si="10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7"/>
        <v>0</v>
      </c>
      <c r="F36" s="9"/>
      <c r="G36" s="9">
        <f t="shared" si="9"/>
        <v>0</v>
      </c>
      <c r="H36" s="9">
        <f t="shared" si="10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7"/>
        <v>0</v>
      </c>
      <c r="F37" s="9"/>
      <c r="G37" s="9">
        <f t="shared" si="9"/>
        <v>0</v>
      </c>
      <c r="H37" s="9">
        <f t="shared" si="10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7"/>
        <v>0</v>
      </c>
      <c r="F38" s="9"/>
      <c r="G38" s="9">
        <f t="shared" si="9"/>
        <v>0</v>
      </c>
      <c r="H38" s="9">
        <f t="shared" si="10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1">+D39</f>
        <v>0</v>
      </c>
      <c r="F39" s="9"/>
      <c r="G39" s="9">
        <f t="shared" si="9"/>
        <v>0</v>
      </c>
      <c r="H39" s="9">
        <f t="shared" si="10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1"/>
        <v>0</v>
      </c>
      <c r="F40" s="9"/>
      <c r="G40" s="9">
        <f t="shared" si="9"/>
        <v>0</v>
      </c>
      <c r="H40" s="9">
        <f t="shared" si="10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1"/>
        <v>0</v>
      </c>
      <c r="F41" s="9"/>
      <c r="G41" s="9">
        <f t="shared" si="9"/>
        <v>0</v>
      </c>
      <c r="H41" s="9">
        <f t="shared" si="10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1"/>
        <v>0</v>
      </c>
      <c r="F42" s="9"/>
      <c r="G42" s="9">
        <f t="shared" si="9"/>
        <v>0</v>
      </c>
      <c r="H42" s="9">
        <f t="shared" si="10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1"/>
        <v>0</v>
      </c>
      <c r="F51" s="9"/>
      <c r="G51" s="9">
        <f t="shared" ref="G51:G66" si="12">IF(J51&gt;0,0,F51)</f>
        <v>0</v>
      </c>
      <c r="H51" s="9">
        <f t="shared" ref="H51:H66" si="13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1"/>
        <v>0</v>
      </c>
      <c r="F52" s="9"/>
      <c r="G52" s="9">
        <f t="shared" si="12"/>
        <v>0</v>
      </c>
      <c r="H52" s="9">
        <f t="shared" si="1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1"/>
        <v>0</v>
      </c>
      <c r="F53" s="9"/>
      <c r="G53" s="9">
        <f t="shared" si="12"/>
        <v>0</v>
      </c>
      <c r="H53" s="9">
        <f t="shared" si="1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4"/>
        <v>0</v>
      </c>
      <c r="F56" s="9"/>
      <c r="G56" s="9">
        <f t="shared" si="12"/>
        <v>0</v>
      </c>
      <c r="H56" s="9">
        <f t="shared" si="1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4"/>
        <v>0</v>
      </c>
      <c r="F67" s="9"/>
      <c r="G67" s="9">
        <f t="shared" ref="G67:G82" si="15">IF(J67&gt;0,0,F67)</f>
        <v>0</v>
      </c>
      <c r="H67" s="9">
        <f t="shared" ref="H67:H82" si="16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4"/>
        <v>0</v>
      </c>
      <c r="F68" s="9"/>
      <c r="G68" s="9">
        <f t="shared" si="15"/>
        <v>0</v>
      </c>
      <c r="H68" s="9">
        <f t="shared" si="16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7">+D71</f>
        <v>0</v>
      </c>
      <c r="F71" s="9"/>
      <c r="G71" s="9">
        <f t="shared" si="15"/>
        <v>0</v>
      </c>
      <c r="H71" s="9">
        <f t="shared" si="16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7"/>
        <v>0</v>
      </c>
      <c r="F72" s="9"/>
      <c r="G72" s="9">
        <f t="shared" si="15"/>
        <v>0</v>
      </c>
      <c r="H72" s="9">
        <f t="shared" si="1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7"/>
        <v>0</v>
      </c>
      <c r="F83" s="9"/>
      <c r="G83" s="9">
        <f t="shared" ref="G83:G98" si="18">IF(J83&gt;0,0,F83)</f>
        <v>0</v>
      </c>
      <c r="H83" s="9">
        <f t="shared" ref="H83:H98" si="19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7"/>
        <v>0</v>
      </c>
      <c r="F84" s="9"/>
      <c r="G84" s="9">
        <f t="shared" si="18"/>
        <v>0</v>
      </c>
      <c r="H84" s="9">
        <f t="shared" si="19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20">+D87</f>
        <v>0</v>
      </c>
      <c r="F87" s="9"/>
      <c r="G87" s="9">
        <f t="shared" si="18"/>
        <v>0</v>
      </c>
      <c r="H87" s="9">
        <f t="shared" si="1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20"/>
        <v>0</v>
      </c>
      <c r="F88" s="9"/>
      <c r="G88" s="9">
        <f t="shared" si="18"/>
        <v>0</v>
      </c>
      <c r="H88" s="9">
        <f t="shared" si="1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20"/>
        <v>0</v>
      </c>
      <c r="F99" s="9"/>
      <c r="G99" s="9">
        <f t="shared" ref="G99:G114" si="21">IF(J99&gt;0,0,F99)</f>
        <v>0</v>
      </c>
      <c r="H99" s="9">
        <f t="shared" ref="H99:H114" si="22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20"/>
        <v>0</v>
      </c>
      <c r="F100" s="9"/>
      <c r="G100" s="9">
        <f t="shared" si="21"/>
        <v>0</v>
      </c>
      <c r="H100" s="9">
        <f t="shared" si="22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3">+D103</f>
        <v>0</v>
      </c>
      <c r="F103" s="9"/>
      <c r="G103" s="9">
        <f t="shared" si="21"/>
        <v>0</v>
      </c>
      <c r="H103" s="9">
        <f t="shared" si="2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3"/>
        <v>0</v>
      </c>
      <c r="F104" s="9"/>
      <c r="G104" s="9">
        <f t="shared" si="21"/>
        <v>0</v>
      </c>
      <c r="H104" s="9">
        <f t="shared" si="2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3"/>
        <v>0</v>
      </c>
      <c r="F115" s="9"/>
      <c r="G115" s="9">
        <f t="shared" ref="G115:G130" si="24">IF(J115&gt;0,0,F115)</f>
        <v>0</v>
      </c>
      <c r="H115" s="9">
        <f t="shared" ref="H115:H130" si="25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6">+D119</f>
        <v>0</v>
      </c>
      <c r="F119" s="9"/>
      <c r="G119" s="9">
        <f t="shared" si="24"/>
        <v>0</v>
      </c>
      <c r="H119" s="9">
        <f t="shared" si="2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6"/>
        <v>0</v>
      </c>
      <c r="F120" s="9"/>
      <c r="G120" s="9">
        <f t="shared" si="24"/>
        <v>0</v>
      </c>
      <c r="H120" s="9">
        <f t="shared" si="2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6"/>
        <v>0</v>
      </c>
      <c r="F131" s="9"/>
      <c r="G131" s="9">
        <f t="shared" ref="G131:G146" si="27">IF(J131&gt;0,0,F131)</f>
        <v>0</v>
      </c>
      <c r="H131" s="9">
        <f t="shared" ref="H131:H146" si="28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6"/>
        <v>0</v>
      </c>
      <c r="F132" s="9"/>
      <c r="G132" s="9">
        <f t="shared" si="27"/>
        <v>0</v>
      </c>
      <c r="H132" s="9">
        <f t="shared" si="28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9">+D135</f>
        <v>0</v>
      </c>
      <c r="F135" s="9"/>
      <c r="G135" s="9">
        <f t="shared" si="27"/>
        <v>0</v>
      </c>
      <c r="H135" s="9">
        <f t="shared" si="2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9"/>
        <v>0</v>
      </c>
      <c r="F136" s="9"/>
      <c r="G136" s="9">
        <f t="shared" si="27"/>
        <v>0</v>
      </c>
      <c r="H136" s="9">
        <f t="shared" si="2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9"/>
        <v>0</v>
      </c>
      <c r="F147" s="9"/>
      <c r="G147" s="9">
        <f t="shared" ref="G147:G162" si="30">IF(J147&gt;0,0,F147)</f>
        <v>0</v>
      </c>
      <c r="H147" s="9">
        <f t="shared" ref="H147:H162" si="31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9"/>
        <v>0</v>
      </c>
      <c r="F148" s="9"/>
      <c r="G148" s="9">
        <f t="shared" si="30"/>
        <v>0</v>
      </c>
      <c r="H148" s="9">
        <f t="shared" si="31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2">+D151</f>
        <v>0</v>
      </c>
      <c r="F151" s="9"/>
      <c r="G151" s="9">
        <f t="shared" si="30"/>
        <v>0</v>
      </c>
      <c r="H151" s="9">
        <f t="shared" si="3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2"/>
        <v>0</v>
      </c>
      <c r="F152" s="9"/>
      <c r="G152" s="9">
        <f t="shared" si="30"/>
        <v>0</v>
      </c>
      <c r="H152" s="9">
        <f t="shared" si="3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2"/>
        <v>0</v>
      </c>
      <c r="F163" s="9"/>
      <c r="G163" s="9">
        <f t="shared" ref="G163:G178" si="33">IF(J163&gt;0,0,F163)</f>
        <v>0</v>
      </c>
      <c r="H163" s="9">
        <f t="shared" ref="H163:H178" si="34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2"/>
        <v>0</v>
      </c>
      <c r="F164" s="9"/>
      <c r="G164" s="9">
        <f t="shared" si="33"/>
        <v>0</v>
      </c>
      <c r="H164" s="9">
        <f t="shared" si="34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5">+D167</f>
        <v>0</v>
      </c>
      <c r="F167" s="9"/>
      <c r="G167" s="9">
        <f t="shared" si="33"/>
        <v>0</v>
      </c>
      <c r="H167" s="9">
        <f t="shared" si="3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5"/>
        <v>0</v>
      </c>
      <c r="F168" s="9"/>
      <c r="G168" s="9">
        <f t="shared" si="33"/>
        <v>0</v>
      </c>
      <c r="H168" s="9">
        <f t="shared" si="3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5"/>
        <v>0</v>
      </c>
      <c r="F179" s="9"/>
      <c r="G179" s="9">
        <f t="shared" ref="G179:G194" si="36">IF(J179&gt;0,0,F179)</f>
        <v>0</v>
      </c>
      <c r="H179" s="9">
        <f t="shared" ref="H179:H194" si="37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5"/>
        <v>0</v>
      </c>
      <c r="F180" s="9"/>
      <c r="G180" s="9">
        <f t="shared" si="36"/>
        <v>0</v>
      </c>
      <c r="H180" s="9">
        <f t="shared" si="37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8">+D183</f>
        <v>0</v>
      </c>
      <c r="F183" s="9"/>
      <c r="G183" s="9">
        <f t="shared" si="36"/>
        <v>0</v>
      </c>
      <c r="H183" s="9">
        <f t="shared" si="3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8"/>
        <v>0</v>
      </c>
      <c r="F184" s="9"/>
      <c r="G184" s="9">
        <f t="shared" si="36"/>
        <v>0</v>
      </c>
      <c r="H184" s="9">
        <f t="shared" si="3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8"/>
        <v>0</v>
      </c>
      <c r="F195" s="9"/>
      <c r="G195" s="9">
        <f t="shared" ref="G195:G210" si="39">IF(J195&gt;0,0,F195)</f>
        <v>0</v>
      </c>
      <c r="H195" s="9">
        <f t="shared" ref="H195:H210" si="40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8"/>
        <v>0</v>
      </c>
      <c r="F196" s="9"/>
      <c r="G196" s="9">
        <f t="shared" si="39"/>
        <v>0</v>
      </c>
      <c r="H196" s="9">
        <f t="shared" si="40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1">+D199</f>
        <v>0</v>
      </c>
      <c r="F199" s="9"/>
      <c r="G199" s="9">
        <f t="shared" si="39"/>
        <v>0</v>
      </c>
      <c r="H199" s="9">
        <f t="shared" si="4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1"/>
        <v>0</v>
      </c>
      <c r="F200" s="9"/>
      <c r="G200" s="9">
        <f t="shared" si="39"/>
        <v>0</v>
      </c>
      <c r="H200" s="9">
        <f t="shared" si="4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1"/>
        <v>0</v>
      </c>
      <c r="F211" s="9"/>
      <c r="G211" s="9">
        <f t="shared" ref="G211:G226" si="42">IF(J211&gt;0,0,F211)</f>
        <v>0</v>
      </c>
      <c r="H211" s="9">
        <f t="shared" ref="H211:H226" si="43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1"/>
        <v>0</v>
      </c>
      <c r="F212" s="9"/>
      <c r="G212" s="9">
        <f t="shared" si="42"/>
        <v>0</v>
      </c>
      <c r="H212" s="9">
        <f t="shared" si="43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4">+D215</f>
        <v>0</v>
      </c>
      <c r="F215" s="9"/>
      <c r="G215" s="9">
        <f t="shared" si="42"/>
        <v>0</v>
      </c>
      <c r="H215" s="9">
        <f t="shared" si="4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4"/>
        <v>0</v>
      </c>
      <c r="F216" s="9"/>
      <c r="G216" s="9">
        <f t="shared" si="42"/>
        <v>0</v>
      </c>
      <c r="H216" s="9">
        <f t="shared" si="4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4"/>
        <v>0</v>
      </c>
      <c r="F227" s="9"/>
      <c r="G227" s="9">
        <f t="shared" ref="G227:G240" si="45">IF(J227&gt;0,0,F227)</f>
        <v>0</v>
      </c>
      <c r="H227" s="9">
        <f t="shared" ref="H227:H240" si="46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4"/>
        <v>0</v>
      </c>
      <c r="F228" s="9"/>
      <c r="G228" s="9">
        <f t="shared" si="45"/>
        <v>0</v>
      </c>
      <c r="H228" s="9">
        <f t="shared" si="46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7">+D231</f>
        <v>0</v>
      </c>
      <c r="F231" s="9"/>
      <c r="G231" s="9">
        <f t="shared" si="45"/>
        <v>0</v>
      </c>
      <c r="H231" s="9">
        <f t="shared" si="4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7"/>
        <v>0</v>
      </c>
      <c r="F232" s="9"/>
      <c r="G232" s="9">
        <f t="shared" si="45"/>
        <v>0</v>
      </c>
      <c r="H232" s="9">
        <f t="shared" si="4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24347770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2024-10-17T18:31:39Z</dcterms:modified>
</cp:coreProperties>
</file>