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5\"/>
    </mc:Choice>
  </mc:AlternateContent>
  <xr:revisionPtr revIDLastSave="0" documentId="13_ncr:1_{D7518EAD-3D7D-49A7-ADD5-2BB0A48CFFE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PROJECT!$A$13:$K$29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7" i="1" l="1"/>
  <c r="G27" i="1"/>
  <c r="E27" i="1"/>
  <c r="H26" i="1"/>
  <c r="G26" i="1"/>
  <c r="E26" i="1"/>
  <c r="H20" i="1" l="1"/>
  <c r="G20" i="1"/>
  <c r="E20" i="1"/>
  <c r="H19" i="1" l="1"/>
  <c r="G19" i="1"/>
  <c r="E19" i="1"/>
  <c r="H15" i="1" l="1"/>
  <c r="H16" i="1"/>
  <c r="H17" i="1"/>
  <c r="H18" i="1"/>
  <c r="H21" i="1"/>
  <c r="G15" i="1"/>
  <c r="G16" i="1"/>
  <c r="G17" i="1"/>
  <c r="G18" i="1"/>
  <c r="G21" i="1"/>
  <c r="G22" i="1"/>
  <c r="G23" i="1"/>
  <c r="E15" i="1"/>
  <c r="E16" i="1"/>
  <c r="E17" i="1"/>
  <c r="E18" i="1"/>
  <c r="E21" i="1"/>
  <c r="E22" i="1"/>
  <c r="E23" i="1"/>
  <c r="E24" i="1"/>
  <c r="L11" i="1" l="1"/>
  <c r="I11" i="1"/>
  <c r="F11" i="1"/>
  <c r="D11" i="1"/>
  <c r="H22" i="1" l="1"/>
  <c r="H23" i="1"/>
  <c r="H24" i="1"/>
  <c r="H25" i="1"/>
  <c r="H28" i="1"/>
  <c r="H29" i="1"/>
  <c r="H30" i="1"/>
  <c r="H31" i="1"/>
  <c r="H32" i="1"/>
  <c r="H14" i="1" l="1"/>
  <c r="G14" i="1"/>
  <c r="E14" i="1"/>
  <c r="M11" i="1" l="1"/>
  <c r="L12" i="1" l="1"/>
  <c r="M12" i="1"/>
  <c r="I7" i="1" l="1"/>
  <c r="C4" i="2"/>
  <c r="D5" i="2"/>
  <c r="H16" i="2"/>
  <c r="H52" i="2"/>
  <c r="G52" i="2"/>
  <c r="Q19" i="2"/>
  <c r="Q16" i="2"/>
  <c r="Q17" i="2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G24" i="1"/>
  <c r="E25" i="1"/>
  <c r="G25" i="1"/>
  <c r="E28" i="1"/>
  <c r="G28" i="1"/>
  <c r="E29" i="1"/>
  <c r="G29" i="1"/>
  <c r="E30" i="1"/>
  <c r="G30" i="1"/>
  <c r="E31" i="1"/>
  <c r="G31" i="1"/>
  <c r="E32" i="1"/>
  <c r="G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242" i="1"/>
  <c r="G242" i="1"/>
  <c r="H242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<sst xmlns="http://schemas.openxmlformats.org/spreadsheetml/2006/main" count="341" uniqueCount="82">
  <si>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</si>
  <si>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</si>
  <si>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</si>
  <si>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</si>
  <si>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</si>
  <si>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</si>
  <si>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</si>
  <si>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</si>
  <si>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</si>
  <si>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</si>
  <si>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</si>
  <si>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</si>
  <si>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</si>
  <si>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</si>
  <si>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</si>
  <si>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</si>
  <si>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</si>
  <si>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</si>
  <si>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</si>
  <si>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</si>
  <si>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</si>
  <si>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</si>
  <si>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</si>
  <si>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</si>
  <si>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</si>
  <si>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</si>
  <si>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</si>
  <si>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</si>
  <si>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</si>
  <si>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</si>
  <si>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</si>
  <si>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</si>
  <si>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</si>
  <si>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</si>
  <si>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</si>
  <si>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</si>
  <si>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</si>
  <si>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</si>
  <si>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</si>
  <si>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</si>
  <si>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</si>
  <si>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</si>
  <si>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</si>
  <si>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</si>
  <si>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</si>
  <si>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</si>
  <si>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</si>
  <si>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</si>
  <si>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</si>
  <si>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</si>
  <si>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</si>
  <si>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</si>
  <si>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</si>
  <si>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</si>
  <si>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</si>
  <si>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</si>
  <si>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</si>
  <si>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EFFY2022</t>
  </si>
  <si>
    <t>00000</t>
  </si>
  <si>
    <t>USU CAMPUS-WIDE CLASSROOM UPGRADE - DELEGATED</t>
  </si>
  <si>
    <t>3000-300-3345-FXA-22318770</t>
  </si>
  <si>
    <t>FY'22</t>
  </si>
  <si>
    <t>USU DELEG CAPITAL REIMB GAX 22C5*148</t>
  </si>
  <si>
    <t>DF</t>
  </si>
  <si>
    <t>IET TRNSF FY'22 CAP IMPR FUNDS FROM 22397300</t>
  </si>
  <si>
    <t>USU DELEG CAPITAL REIMB GAX 22C5*240</t>
  </si>
  <si>
    <t>USU DELEG CAPITAL REIMB GAX 22C5*280</t>
  </si>
  <si>
    <t>USU DELEGATED CAPITAL REIMB GAX 22C5*296</t>
  </si>
  <si>
    <t>USU DELEGATED CAPITAL REIMB GAX 22C5*333</t>
  </si>
  <si>
    <t>USU DELEGATED CAPITAL REIMB GAX 22C5*366</t>
  </si>
  <si>
    <t>USU DELEGATED CAPITAL REIMB GAX 22C5*415</t>
  </si>
  <si>
    <t>NP</t>
  </si>
  <si>
    <t>13/22</t>
  </si>
  <si>
    <t>USU DELEGATED CAPITAL REIMB GAX 22C5*574</t>
  </si>
  <si>
    <t>FY'23</t>
  </si>
  <si>
    <t>USU DELEGATED CPTL REIMB GAX 23C5*016</t>
  </si>
  <si>
    <t>USU DELEGATED CPTL REIMB GAX 23C5*086</t>
  </si>
  <si>
    <t>USU DELEGATED CPTL REIMB (FEB 23) GAX 23C5*249</t>
  </si>
  <si>
    <t>USU DELEGATED CPTL REIMB (MAR 23) GAX 23C5*251</t>
  </si>
  <si>
    <t>USU DELEGATED CPTL REIMB GAX 23C5*492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</si>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</sst>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20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FF00"/>
      <name val="Arial"/>
      <family val="2"/>
    </font>
    <font>
      <sz val="9"/>
      <color rgb="FF0000FF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4" fillId="0" borderId="0" xfId="0" applyFont="1" applyProtection="1">
      <protection locked="0"/>
    </xf>
    <xf numFmtId="164" fontId="13" fillId="0" borderId="0" xfId="0" applyFont="1" applyProtection="1">
      <protection locked="0"/>
    </xf>
    <xf numFmtId="164" fontId="15" fillId="0" borderId="0" xfId="0" applyFont="1"/>
    <xf numFmtId="164" fontId="16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  <xf numFmtId="49" fontId="17" fillId="0" borderId="0" xfId="2" applyNumberFormat="1" applyFont="1" applyBorder="1" applyAlignment="1" applyProtection="1">
      <alignment horizontal="center"/>
      <protection locked="0"/>
    </xf>
    <xf numFmtId="49" fontId="18" fillId="0" borderId="0" xfId="2" applyNumberFormat="1" applyFont="1" applyBorder="1" applyAlignment="1" applyProtection="1">
      <alignment horizontal="center"/>
      <protection locked="0"/>
    </xf>
    <xf numFmtId="43" fontId="19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2"/>
  <sheetViews>
    <sheetView tabSelected="1" zoomScaleNormal="75" workbookViewId="0">
      <pane ySplit="12" topLeftCell="A25" activePane="bottomLeft" state="frozen"/>
      <selection pane="bottomLeft" activeCell="F6" sqref="F6"/>
    </sheetView>
  </sheetViews>
  <sheetFormatPr defaultColWidth="8.88671875" defaultRowHeight="12" x14ac:dyDescent="0.2"/>
  <cols>
    <col min="1" max="1" width="5.77734375" style="53" customWidth="1"/>
    <col min="2" max="2" width="31.88671875" style="54" customWidth="1"/>
    <col min="3" max="3" width="3.77734375" style="55" customWidth="1"/>
    <col min="4" max="9" width="10.44140625" style="56" customWidth="1"/>
    <col min="10" max="10" width="5.88671875" style="92" customWidth="1"/>
    <col min="11" max="11" width="5.88671875" style="93" customWidth="1"/>
    <col min="12" max="12" width="9.77734375" style="56" customWidth="1"/>
    <col min="13" max="16384" width="8.88671875" style="56"/>
  </cols>
  <sheetData>
    <row r="1" spans="1:254" ht="15.75" x14ac:dyDescent="0.25">
      <c r="H1" s="94" t="s">
        <v>37</v>
      </c>
      <c r="J1" s="57"/>
      <c r="K1" s="58"/>
      <c r="L1" s="59"/>
      <c r="M1" s="59"/>
      <c r="N1" s="59"/>
    </row>
    <row r="2" spans="1:254" s="4" customFormat="1" ht="14.1" customHeight="1" x14ac:dyDescent="0.25">
      <c r="A2" s="3"/>
      <c r="B2" s="2" t="s">
        <v>0</v>
      </c>
      <c r="C2" s="51"/>
      <c r="D2" s="100"/>
      <c r="H2" s="4" t="s">
        <v>47</v>
      </c>
      <c r="I2" s="95"/>
      <c r="J2" s="96"/>
      <c r="K2" s="5"/>
      <c r="L2" s="59"/>
      <c r="M2" s="59"/>
      <c r="N2" s="59"/>
    </row>
    <row r="3" spans="1:254" s="4" customFormat="1" ht="14.1" customHeight="1" x14ac:dyDescent="0.25">
      <c r="A3" s="3"/>
      <c r="B3" s="110" t="s">
        <v>1</v>
      </c>
      <c r="C3" s="50"/>
      <c r="D3" s="106" t="s">
        <v>57</v>
      </c>
      <c r="H3" s="4" t="s">
        <v>48</v>
      </c>
      <c r="I3" s="95"/>
      <c r="J3" s="96"/>
      <c r="K3" s="5"/>
      <c r="L3" s="59"/>
      <c r="M3" s="59"/>
      <c r="N3" s="59"/>
    </row>
    <row r="4" spans="1:254" s="4" customFormat="1" ht="14.1" customHeight="1" x14ac:dyDescent="0.25">
      <c r="A4" s="3"/>
      <c r="B4" s="111" t="s">
        <v>54</v>
      </c>
      <c r="C4" s="50"/>
      <c r="D4" s="112" t="s">
        <v>58</v>
      </c>
      <c r="H4" s="4" t="s">
        <v>49</v>
      </c>
      <c r="I4" s="95"/>
      <c r="J4" s="96"/>
      <c r="K4" s="5"/>
      <c r="L4" s="59"/>
      <c r="M4" s="59"/>
      <c r="N4" s="59"/>
    </row>
    <row r="5" spans="1:254" s="4" customFormat="1" ht="14.1" customHeight="1" x14ac:dyDescent="0.25">
      <c r="A5" s="3"/>
      <c r="B5" s="2" t="s">
        <v>2</v>
      </c>
      <c r="C5" s="51"/>
      <c r="D5" s="108" t="s">
        <v>59</v>
      </c>
      <c r="H5" s="4" t="s">
        <v>50</v>
      </c>
      <c r="I5" s="95"/>
      <c r="J5" s="96"/>
      <c r="K5" s="5"/>
      <c r="L5" s="59"/>
      <c r="M5" s="59"/>
      <c r="N5" s="59"/>
    </row>
    <row r="6" spans="1:254" s="4" customFormat="1" ht="14.1" customHeight="1" thickBot="1" x14ac:dyDescent="0.35">
      <c r="A6" s="3"/>
      <c r="B6" s="2" t="s">
        <v>3</v>
      </c>
      <c r="C6" s="51"/>
      <c r="D6" s="107">
        <v>22318770</v>
      </c>
      <c r="E6" s="4" t="s">
        <v>81</v>
      </c>
      <c r="H6" s="4" t="s">
        <v>53</v>
      </c>
      <c r="I6" s="97"/>
      <c r="J6" s="96"/>
      <c r="K6" s="5"/>
      <c r="L6" s="59"/>
      <c r="M6" s="59"/>
      <c r="N6" s="59"/>
    </row>
    <row r="7" spans="1:254" s="4" customFormat="1" ht="14.1" customHeight="1" x14ac:dyDescent="0.2">
      <c r="A7" s="3"/>
      <c r="B7" s="2" t="s">
        <v>4</v>
      </c>
      <c r="C7" s="51"/>
      <c r="D7" s="109" t="s">
        <v>60</v>
      </c>
      <c r="G7" s="4">
        <f>+G11-F11</f>
        <v>0</v>
      </c>
      <c r="H7" s="4" t="s">
        <v>51</v>
      </c>
      <c r="I7" s="98">
        <f>SUM(I2:I6)</f>
        <v>0</v>
      </c>
      <c r="J7" s="99"/>
      <c r="K7" s="5"/>
      <c r="L7" s="41"/>
      <c r="M7" s="42"/>
      <c r="N7" s="43"/>
    </row>
    <row r="8" spans="1:254" s="4" customFormat="1" ht="14.1" customHeight="1" x14ac:dyDescent="0.2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1"/>
      <c r="M8" s="85"/>
    </row>
    <row r="9" spans="1:254" s="72" customFormat="1" ht="14.1" customHeight="1" x14ac:dyDescent="0.2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2" t="s">
        <v>55</v>
      </c>
      <c r="M9" s="103" t="s">
        <v>56</v>
      </c>
    </row>
    <row r="10" spans="1:254" s="80" customFormat="1" ht="14.1" customHeight="1" x14ac:dyDescent="0.2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4"/>
      <c r="M10" s="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 x14ac:dyDescent="0.2">
      <c r="A11" s="47" t="s">
        <v>14</v>
      </c>
      <c r="B11" s="81" t="s">
        <v>15</v>
      </c>
      <c r="C11" s="82"/>
      <c r="D11" s="12">
        <f>SUM(D14:D501)</f>
        <v>250000</v>
      </c>
      <c r="E11" s="12">
        <f>SUM(E14:E501)-F11</f>
        <v>0</v>
      </c>
      <c r="F11" s="12">
        <f>SUM(F14:F501)</f>
        <v>250000</v>
      </c>
      <c r="G11" s="12">
        <f>SUM(G14:G501)</f>
        <v>250000</v>
      </c>
      <c r="H11" s="12">
        <f>+D11-G11</f>
        <v>0</v>
      </c>
      <c r="I11" s="12">
        <f>SUM(I14:I501)</f>
        <v>0</v>
      </c>
      <c r="J11" s="83"/>
      <c r="K11" s="84"/>
      <c r="L11" s="105">
        <f>SUM(L13:L501)</f>
        <v>0</v>
      </c>
      <c r="M11" s="105">
        <f>SUM(M13:M242)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 x14ac:dyDescent="0.2">
      <c r="A12" s="47"/>
      <c r="B12" s="87"/>
      <c r="C12" s="88"/>
      <c r="D12" s="13"/>
      <c r="E12" s="46"/>
      <c r="F12" s="13"/>
      <c r="G12" s="13"/>
      <c r="H12" s="13"/>
      <c r="I12" s="13"/>
      <c r="J12" s="89"/>
      <c r="K12" s="90"/>
      <c r="L12" s="91">
        <f>L10-L11</f>
        <v>0</v>
      </c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1" customFormat="1" ht="14.1" customHeight="1" x14ac:dyDescent="0.2">
      <c r="A13" s="44"/>
      <c r="B13" s="7"/>
      <c r="C13" s="52" t="s">
        <v>52</v>
      </c>
      <c r="D13" s="9"/>
      <c r="E13" s="9">
        <f>+D13</f>
        <v>0</v>
      </c>
      <c r="F13" s="9"/>
      <c r="G13" s="9">
        <f t="shared" ref="G13:G23" si="0">IF(J13&gt;0,0,F13)</f>
        <v>0</v>
      </c>
      <c r="H13" s="9">
        <f t="shared" ref="H13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 t="s">
        <v>61</v>
      </c>
      <c r="B14" s="7"/>
      <c r="C14" s="52"/>
      <c r="D14" s="9"/>
      <c r="E14" s="9">
        <f t="shared" ref="E14:E24" si="2">+D14</f>
        <v>0</v>
      </c>
      <c r="F14" s="9"/>
      <c r="G14" s="9">
        <f t="shared" si="0"/>
        <v>0</v>
      </c>
      <c r="H14" s="9">
        <f>+D14</f>
        <v>0</v>
      </c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44439</v>
      </c>
      <c r="B15" s="7" t="s">
        <v>62</v>
      </c>
      <c r="C15" s="113" t="s">
        <v>63</v>
      </c>
      <c r="D15" s="9"/>
      <c r="E15" s="9">
        <f t="shared" si="2"/>
        <v>0</v>
      </c>
      <c r="F15" s="9">
        <v>74108.33</v>
      </c>
      <c r="G15" s="9">
        <f t="shared" si="0"/>
        <v>74108.33</v>
      </c>
      <c r="H15" s="9">
        <f t="shared" ref="H15:H21" si="3">+D15</f>
        <v>0</v>
      </c>
      <c r="I15" s="9"/>
      <c r="J15" s="49"/>
      <c r="K15" s="10">
        <v>7019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44470</v>
      </c>
      <c r="B16" s="7" t="s">
        <v>64</v>
      </c>
      <c r="C16" s="113" t="s">
        <v>63</v>
      </c>
      <c r="D16" s="9">
        <v>250000</v>
      </c>
      <c r="E16" s="9">
        <f t="shared" si="2"/>
        <v>250000</v>
      </c>
      <c r="F16" s="9"/>
      <c r="G16" s="9">
        <f t="shared" si="0"/>
        <v>0</v>
      </c>
      <c r="H16" s="9">
        <f t="shared" si="3"/>
        <v>250000</v>
      </c>
      <c r="I16" s="9"/>
      <c r="J16" s="49"/>
      <c r="K16" s="10">
        <v>4667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>
        <v>44502</v>
      </c>
      <c r="B17" s="7" t="s">
        <v>65</v>
      </c>
      <c r="C17" s="113" t="s">
        <v>63</v>
      </c>
      <c r="D17" s="9"/>
      <c r="E17" s="9">
        <f t="shared" si="2"/>
        <v>0</v>
      </c>
      <c r="F17" s="9">
        <v>20478.939999999999</v>
      </c>
      <c r="G17" s="9">
        <f t="shared" si="0"/>
        <v>20478.939999999999</v>
      </c>
      <c r="H17" s="9">
        <f t="shared" si="3"/>
        <v>0</v>
      </c>
      <c r="I17" s="9"/>
      <c r="J17" s="49"/>
      <c r="K17" s="10">
        <v>7019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>
        <v>44553</v>
      </c>
      <c r="B18" s="7" t="s">
        <v>66</v>
      </c>
      <c r="C18" s="113" t="s">
        <v>63</v>
      </c>
      <c r="D18" s="9"/>
      <c r="E18" s="9">
        <f t="shared" si="2"/>
        <v>0</v>
      </c>
      <c r="F18" s="9">
        <v>34680.99</v>
      </c>
      <c r="G18" s="9">
        <f t="shared" si="0"/>
        <v>34680.99</v>
      </c>
      <c r="H18" s="9">
        <f t="shared" si="3"/>
        <v>0</v>
      </c>
      <c r="I18" s="9"/>
      <c r="J18" s="49"/>
      <c r="K18" s="10">
        <v>7019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>
        <v>44585</v>
      </c>
      <c r="B19" s="7" t="s">
        <v>67</v>
      </c>
      <c r="C19" s="113" t="s">
        <v>63</v>
      </c>
      <c r="D19" s="9"/>
      <c r="E19" s="9">
        <f t="shared" si="2"/>
        <v>0</v>
      </c>
      <c r="F19" s="9">
        <v>20248</v>
      </c>
      <c r="G19" s="9">
        <f t="shared" si="0"/>
        <v>20248</v>
      </c>
      <c r="H19" s="9">
        <f t="shared" si="3"/>
        <v>0</v>
      </c>
      <c r="I19" s="9"/>
      <c r="J19" s="49"/>
      <c r="K19" s="10">
        <v>7019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>
        <v>44614</v>
      </c>
      <c r="B20" s="7" t="s">
        <v>68</v>
      </c>
      <c r="C20" s="113" t="s">
        <v>63</v>
      </c>
      <c r="D20" s="9"/>
      <c r="E20" s="9">
        <f t="shared" si="2"/>
        <v>0</v>
      </c>
      <c r="F20" s="9">
        <v>3852</v>
      </c>
      <c r="G20" s="9">
        <f t="shared" si="0"/>
        <v>3852</v>
      </c>
      <c r="H20" s="9">
        <f t="shared" si="3"/>
        <v>0</v>
      </c>
      <c r="I20" s="9"/>
      <c r="J20" s="49"/>
      <c r="K20" s="10">
        <v>7019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>
        <v>44677</v>
      </c>
      <c r="B21" s="7" t="s">
        <v>69</v>
      </c>
      <c r="C21" s="113" t="s">
        <v>63</v>
      </c>
      <c r="D21" s="9"/>
      <c r="E21" s="9">
        <f t="shared" si="2"/>
        <v>0</v>
      </c>
      <c r="F21" s="9">
        <v>762.34</v>
      </c>
      <c r="G21" s="9">
        <f t="shared" si="0"/>
        <v>762.34</v>
      </c>
      <c r="H21" s="9">
        <f t="shared" si="3"/>
        <v>0</v>
      </c>
      <c r="I21" s="9"/>
      <c r="J21" s="49"/>
      <c r="K21" s="10">
        <v>7019</v>
      </c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>
        <v>44733</v>
      </c>
      <c r="B22" s="7" t="s">
        <v>70</v>
      </c>
      <c r="C22" s="113" t="s">
        <v>71</v>
      </c>
      <c r="D22" s="9"/>
      <c r="E22" s="9">
        <f t="shared" si="2"/>
        <v>0</v>
      </c>
      <c r="F22" s="9">
        <v>31108.35</v>
      </c>
      <c r="G22" s="9">
        <f t="shared" si="0"/>
        <v>31108.35</v>
      </c>
      <c r="H22" s="9">
        <f t="shared" ref="H22:H32" si="4">+D22</f>
        <v>0</v>
      </c>
      <c r="I22" s="9"/>
      <c r="J22" s="49"/>
      <c r="K22" s="10">
        <v>7019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 t="s">
        <v>72</v>
      </c>
      <c r="B23" s="7" t="s">
        <v>73</v>
      </c>
      <c r="C23" s="113" t="s">
        <v>71</v>
      </c>
      <c r="D23" s="9"/>
      <c r="E23" s="9">
        <f t="shared" si="2"/>
        <v>0</v>
      </c>
      <c r="F23" s="9">
        <v>21590</v>
      </c>
      <c r="G23" s="9">
        <f t="shared" si="0"/>
        <v>21590</v>
      </c>
      <c r="H23" s="9">
        <f t="shared" si="4"/>
        <v>0</v>
      </c>
      <c r="I23" s="9"/>
      <c r="J23" s="49"/>
      <c r="K23" s="10">
        <v>7019</v>
      </c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2" t="s">
        <v>52</v>
      </c>
      <c r="D24" s="8"/>
      <c r="E24" s="9">
        <f t="shared" si="2"/>
        <v>0</v>
      </c>
      <c r="F24" s="9"/>
      <c r="G24" s="9">
        <f t="shared" ref="G24:G35" si="5">IF(J24&gt;0,0,F24)</f>
        <v>0</v>
      </c>
      <c r="H24" s="9">
        <f t="shared" si="4"/>
        <v>0</v>
      </c>
      <c r="I24" s="9"/>
      <c r="J24" s="49"/>
      <c r="K24" s="10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2" t="s">
        <v>52</v>
      </c>
      <c r="D25" s="9"/>
      <c r="E25" s="9">
        <f t="shared" ref="E25:E39" si="6">+D25</f>
        <v>0</v>
      </c>
      <c r="F25" s="9"/>
      <c r="G25" s="9">
        <f t="shared" si="5"/>
        <v>0</v>
      </c>
      <c r="H25" s="9">
        <f t="shared" si="4"/>
        <v>0</v>
      </c>
      <c r="I25" s="9"/>
      <c r="J25" s="49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45" t="s">
        <v>74</v>
      </c>
      <c r="B26" s="7"/>
      <c r="C26" s="114"/>
      <c r="D26" s="9"/>
      <c r="E26" s="9">
        <f t="shared" si="6"/>
        <v>0</v>
      </c>
      <c r="F26" s="9"/>
      <c r="G26" s="9">
        <f t="shared" si="5"/>
        <v>0</v>
      </c>
      <c r="H26" s="9">
        <f t="shared" si="4"/>
        <v>0</v>
      </c>
      <c r="I26" s="9"/>
      <c r="J26" s="49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>
        <v>44833</v>
      </c>
      <c r="B27" s="7" t="s">
        <v>75</v>
      </c>
      <c r="C27" s="114" t="s">
        <v>63</v>
      </c>
      <c r="D27" s="9"/>
      <c r="E27" s="9">
        <f t="shared" si="6"/>
        <v>0</v>
      </c>
      <c r="F27" s="9">
        <v>25095.73</v>
      </c>
      <c r="G27" s="9">
        <f t="shared" si="5"/>
        <v>25095.73</v>
      </c>
      <c r="H27" s="9">
        <f t="shared" si="4"/>
        <v>0</v>
      </c>
      <c r="I27" s="9"/>
      <c r="J27" s="49"/>
      <c r="K27" s="10">
        <v>7019</v>
      </c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>
        <v>44901</v>
      </c>
      <c r="B28" s="7" t="s">
        <v>76</v>
      </c>
      <c r="C28" s="114" t="s">
        <v>63</v>
      </c>
      <c r="D28" s="9"/>
      <c r="E28" s="9">
        <f t="shared" si="6"/>
        <v>0</v>
      </c>
      <c r="F28" s="9">
        <v>8123.46</v>
      </c>
      <c r="G28" s="9">
        <f t="shared" si="5"/>
        <v>8123.46</v>
      </c>
      <c r="H28" s="9">
        <f t="shared" si="4"/>
        <v>0</v>
      </c>
      <c r="I28" s="9"/>
      <c r="J28" s="49"/>
      <c r="K28" s="10">
        <v>7019</v>
      </c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>
        <v>45000</v>
      </c>
      <c r="B29" s="7" t="s">
        <v>77</v>
      </c>
      <c r="C29" s="114" t="s">
        <v>63</v>
      </c>
      <c r="D29" s="9"/>
      <c r="E29" s="9">
        <f t="shared" si="6"/>
        <v>0</v>
      </c>
      <c r="F29" s="9">
        <v>260</v>
      </c>
      <c r="G29" s="9">
        <f t="shared" si="5"/>
        <v>260</v>
      </c>
      <c r="H29" s="9">
        <f t="shared" si="4"/>
        <v>0</v>
      </c>
      <c r="I29" s="9"/>
      <c r="J29" s="49"/>
      <c r="K29" s="10">
        <v>7019</v>
      </c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>
        <v>45000</v>
      </c>
      <c r="B30" s="7" t="s">
        <v>78</v>
      </c>
      <c r="C30" s="114" t="s">
        <v>63</v>
      </c>
      <c r="D30" s="9"/>
      <c r="E30" s="9">
        <f t="shared" si="6"/>
        <v>0</v>
      </c>
      <c r="F30" s="9">
        <v>509.86</v>
      </c>
      <c r="G30" s="9">
        <f t="shared" si="5"/>
        <v>509.86</v>
      </c>
      <c r="H30" s="9">
        <f t="shared" si="4"/>
        <v>0</v>
      </c>
      <c r="I30" s="9"/>
      <c r="J30" s="49"/>
      <c r="K30" s="10">
        <v>7019</v>
      </c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>
        <v>45085</v>
      </c>
      <c r="B31" s="7" t="s">
        <v>79</v>
      </c>
      <c r="C31" s="52" t="s">
        <v>63</v>
      </c>
      <c r="D31" s="9"/>
      <c r="E31" s="9">
        <f t="shared" si="6"/>
        <v>0</v>
      </c>
      <c r="F31" s="9">
        <v>9182</v>
      </c>
      <c r="G31" s="9">
        <f t="shared" si="5"/>
        <v>9182</v>
      </c>
      <c r="H31" s="9">
        <f t="shared" si="4"/>
        <v>0</v>
      </c>
      <c r="I31" s="9"/>
      <c r="J31" s="49"/>
      <c r="K31" s="10">
        <v>7019</v>
      </c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2" t="s">
        <v>52</v>
      </c>
      <c r="D32" s="9"/>
      <c r="E32" s="9">
        <f t="shared" si="6"/>
        <v>0</v>
      </c>
      <c r="F32" s="9"/>
      <c r="G32" s="9">
        <f t="shared" si="5"/>
        <v>0</v>
      </c>
      <c r="H32" s="9">
        <f t="shared" si="4"/>
        <v>0</v>
      </c>
      <c r="I32" s="9"/>
      <c r="J32" s="49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115" t="s">
        <v>80</v>
      </c>
      <c r="C33" s="52" t="s">
        <v>52</v>
      </c>
      <c r="D33" s="9"/>
      <c r="E33" s="9">
        <f t="shared" si="6"/>
        <v>0</v>
      </c>
      <c r="F33" s="9"/>
      <c r="G33" s="9">
        <f t="shared" si="5"/>
        <v>0</v>
      </c>
      <c r="H33" s="9">
        <f t="shared" ref="H33:H35" si="7">+D33</f>
        <v>0</v>
      </c>
      <c r="I33" s="9"/>
      <c r="J33" s="49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2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si="7"/>
        <v>0</v>
      </c>
      <c r="I34" s="9"/>
      <c r="J34" s="49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2" t="s">
        <v>52</v>
      </c>
      <c r="D35" s="9"/>
      <c r="E35" s="9">
        <f t="shared" si="6"/>
        <v>0</v>
      </c>
      <c r="F35" s="9"/>
      <c r="G35" s="9">
        <f t="shared" si="5"/>
        <v>0</v>
      </c>
      <c r="H35" s="9">
        <f t="shared" si="7"/>
        <v>0</v>
      </c>
      <c r="I35" s="9"/>
      <c r="J35" s="49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2" t="s">
        <v>52</v>
      </c>
      <c r="D36" s="9"/>
      <c r="E36" s="9">
        <f t="shared" si="6"/>
        <v>0</v>
      </c>
      <c r="F36" s="9"/>
      <c r="G36" s="9">
        <f t="shared" ref="G36:G51" si="8">IF(J36&gt;0,0,F36)</f>
        <v>0</v>
      </c>
      <c r="H36" s="9">
        <f t="shared" ref="H36:H51" si="9">+D36</f>
        <v>0</v>
      </c>
      <c r="I36" s="9"/>
      <c r="J36" s="4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2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49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2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4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2" t="s">
        <v>52</v>
      </c>
      <c r="D39" s="9"/>
      <c r="E39" s="9">
        <f t="shared" si="6"/>
        <v>0</v>
      </c>
      <c r="F39" s="9"/>
      <c r="G39" s="9">
        <f t="shared" si="8"/>
        <v>0</v>
      </c>
      <c r="H39" s="9">
        <f t="shared" si="9"/>
        <v>0</v>
      </c>
      <c r="I39" s="9"/>
      <c r="J39" s="49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2" t="s">
        <v>52</v>
      </c>
      <c r="D40" s="9"/>
      <c r="E40" s="9">
        <f t="shared" ref="E40:E55" si="10">+D40</f>
        <v>0</v>
      </c>
      <c r="F40" s="9"/>
      <c r="G40" s="9">
        <f t="shared" si="8"/>
        <v>0</v>
      </c>
      <c r="H40" s="9">
        <f t="shared" si="9"/>
        <v>0</v>
      </c>
      <c r="I40" s="9"/>
      <c r="J40" s="49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2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49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2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49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2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49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7"/>
      <c r="C44" s="52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49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48"/>
      <c r="C45" s="52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49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2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49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2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49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2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4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2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4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2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4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2" t="s">
        <v>52</v>
      </c>
      <c r="D51" s="9"/>
      <c r="E51" s="9">
        <f t="shared" si="10"/>
        <v>0</v>
      </c>
      <c r="F51" s="9"/>
      <c r="G51" s="9">
        <f t="shared" si="8"/>
        <v>0</v>
      </c>
      <c r="H51" s="9">
        <f t="shared" si="9"/>
        <v>0</v>
      </c>
      <c r="I51" s="9"/>
      <c r="J51" s="4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2" t="s">
        <v>52</v>
      </c>
      <c r="D52" s="9"/>
      <c r="E52" s="9">
        <f t="shared" si="10"/>
        <v>0</v>
      </c>
      <c r="F52" s="9"/>
      <c r="G52" s="9">
        <f t="shared" ref="G52:G67" si="11">IF(J52&gt;0,0,F52)</f>
        <v>0</v>
      </c>
      <c r="H52" s="9">
        <f t="shared" ref="H52:H67" si="12">+D52</f>
        <v>0</v>
      </c>
      <c r="I52" s="9"/>
      <c r="J52" s="4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2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4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2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4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2" t="s">
        <v>52</v>
      </c>
      <c r="D55" s="9"/>
      <c r="E55" s="9">
        <f t="shared" si="10"/>
        <v>0</v>
      </c>
      <c r="F55" s="9"/>
      <c r="G55" s="9">
        <f t="shared" si="11"/>
        <v>0</v>
      </c>
      <c r="H55" s="9">
        <f t="shared" si="12"/>
        <v>0</v>
      </c>
      <c r="I55" s="9"/>
      <c r="J55" s="4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2" t="s">
        <v>52</v>
      </c>
      <c r="D56" s="9"/>
      <c r="E56" s="9">
        <f t="shared" ref="E56:E71" si="13">+D56</f>
        <v>0</v>
      </c>
      <c r="F56" s="9"/>
      <c r="G56" s="9">
        <f t="shared" si="11"/>
        <v>0</v>
      </c>
      <c r="H56" s="9">
        <f t="shared" si="12"/>
        <v>0</v>
      </c>
      <c r="I56" s="9"/>
      <c r="J56" s="4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2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4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2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4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2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4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2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4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2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4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2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4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2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4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2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4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2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2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2" t="s">
        <v>52</v>
      </c>
      <c r="D67" s="9"/>
      <c r="E67" s="9">
        <f t="shared" si="13"/>
        <v>0</v>
      </c>
      <c r="F67" s="9"/>
      <c r="G67" s="9">
        <f t="shared" si="11"/>
        <v>0</v>
      </c>
      <c r="H67" s="9">
        <f t="shared" si="12"/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2" t="s">
        <v>52</v>
      </c>
      <c r="D68" s="9"/>
      <c r="E68" s="9">
        <f t="shared" si="13"/>
        <v>0</v>
      </c>
      <c r="F68" s="9"/>
      <c r="G68" s="9">
        <f t="shared" ref="G68:G83" si="14">IF(J68&gt;0,0,F68)</f>
        <v>0</v>
      </c>
      <c r="H68" s="9">
        <f t="shared" ref="H68:H83" si="15">+D68</f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2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2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2" t="s">
        <v>52</v>
      </c>
      <c r="D71" s="9"/>
      <c r="E71" s="9">
        <f t="shared" si="13"/>
        <v>0</v>
      </c>
      <c r="F71" s="9"/>
      <c r="G71" s="9">
        <f t="shared" si="14"/>
        <v>0</v>
      </c>
      <c r="H71" s="9">
        <f t="shared" si="15"/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2" t="s">
        <v>52</v>
      </c>
      <c r="D72" s="9"/>
      <c r="E72" s="9">
        <f t="shared" ref="E72:E87" si="16">+D72</f>
        <v>0</v>
      </c>
      <c r="F72" s="9"/>
      <c r="G72" s="9">
        <f t="shared" si="14"/>
        <v>0</v>
      </c>
      <c r="H72" s="9">
        <f t="shared" si="15"/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2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2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2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2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2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2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2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2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2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2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2" t="s">
        <v>52</v>
      </c>
      <c r="D83" s="9"/>
      <c r="E83" s="9">
        <f t="shared" si="16"/>
        <v>0</v>
      </c>
      <c r="F83" s="9"/>
      <c r="G83" s="9">
        <f t="shared" si="14"/>
        <v>0</v>
      </c>
      <c r="H83" s="9">
        <f t="shared" si="15"/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2" t="s">
        <v>52</v>
      </c>
      <c r="D84" s="9"/>
      <c r="E84" s="9">
        <f t="shared" si="16"/>
        <v>0</v>
      </c>
      <c r="F84" s="9"/>
      <c r="G84" s="9">
        <f t="shared" ref="G84:G99" si="17">IF(J84&gt;0,0,F84)</f>
        <v>0</v>
      </c>
      <c r="H84" s="9">
        <f t="shared" ref="H84:H99" si="18">+D84</f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2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2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2" t="s">
        <v>52</v>
      </c>
      <c r="D87" s="9"/>
      <c r="E87" s="9">
        <f t="shared" si="16"/>
        <v>0</v>
      </c>
      <c r="F87" s="9"/>
      <c r="G87" s="9">
        <f t="shared" si="17"/>
        <v>0</v>
      </c>
      <c r="H87" s="9">
        <f t="shared" si="18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2" t="s">
        <v>52</v>
      </c>
      <c r="D88" s="9"/>
      <c r="E88" s="9">
        <f t="shared" ref="E88:E103" si="19">+D88</f>
        <v>0</v>
      </c>
      <c r="F88" s="9"/>
      <c r="G88" s="9">
        <f t="shared" si="17"/>
        <v>0</v>
      </c>
      <c r="H88" s="9">
        <f t="shared" si="18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2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2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2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2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2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2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2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2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2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2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2" t="s">
        <v>52</v>
      </c>
      <c r="D99" s="9"/>
      <c r="E99" s="9">
        <f t="shared" si="19"/>
        <v>0</v>
      </c>
      <c r="F99" s="9"/>
      <c r="G99" s="9">
        <f t="shared" si="17"/>
        <v>0</v>
      </c>
      <c r="H99" s="9">
        <f t="shared" si="18"/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2" t="s">
        <v>52</v>
      </c>
      <c r="D100" s="9"/>
      <c r="E100" s="9">
        <f t="shared" si="19"/>
        <v>0</v>
      </c>
      <c r="F100" s="9"/>
      <c r="G100" s="9">
        <f t="shared" ref="G100:G115" si="20">IF(J100&gt;0,0,F100)</f>
        <v>0</v>
      </c>
      <c r="H100" s="9">
        <f t="shared" ref="H100:H115" si="21">+D100</f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2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2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2" t="s">
        <v>52</v>
      </c>
      <c r="D103" s="9"/>
      <c r="E103" s="9">
        <f t="shared" si="19"/>
        <v>0</v>
      </c>
      <c r="F103" s="9"/>
      <c r="G103" s="9">
        <f t="shared" si="20"/>
        <v>0</v>
      </c>
      <c r="H103" s="9">
        <f t="shared" si="21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2" t="s">
        <v>52</v>
      </c>
      <c r="D104" s="9"/>
      <c r="E104" s="9">
        <f t="shared" ref="E104:E119" si="22">+D104</f>
        <v>0</v>
      </c>
      <c r="F104" s="9"/>
      <c r="G104" s="9">
        <f t="shared" si="20"/>
        <v>0</v>
      </c>
      <c r="H104" s="9">
        <f t="shared" si="21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2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2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2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2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2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2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2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2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2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2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2" t="s">
        <v>52</v>
      </c>
      <c r="D115" s="9"/>
      <c r="E115" s="9">
        <f t="shared" si="22"/>
        <v>0</v>
      </c>
      <c r="F115" s="9"/>
      <c r="G115" s="9">
        <f t="shared" si="20"/>
        <v>0</v>
      </c>
      <c r="H115" s="9">
        <f t="shared" si="21"/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2" t="s">
        <v>52</v>
      </c>
      <c r="D116" s="9"/>
      <c r="E116" s="9">
        <f t="shared" si="22"/>
        <v>0</v>
      </c>
      <c r="F116" s="9"/>
      <c r="G116" s="9">
        <f t="shared" ref="G116:G131" si="23">IF(J116&gt;0,0,F116)</f>
        <v>0</v>
      </c>
      <c r="H116" s="9">
        <f t="shared" ref="H116:H131" si="24">+D116</f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2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2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2" t="s">
        <v>52</v>
      </c>
      <c r="D119" s="9"/>
      <c r="E119" s="9">
        <f t="shared" si="22"/>
        <v>0</v>
      </c>
      <c r="F119" s="9"/>
      <c r="G119" s="9">
        <f t="shared" si="23"/>
        <v>0</v>
      </c>
      <c r="H119" s="9">
        <f t="shared" si="24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2" t="s">
        <v>52</v>
      </c>
      <c r="D120" s="9"/>
      <c r="E120" s="9">
        <f t="shared" ref="E120:E135" si="25">+D120</f>
        <v>0</v>
      </c>
      <c r="F120" s="9"/>
      <c r="G120" s="9">
        <f t="shared" si="23"/>
        <v>0</v>
      </c>
      <c r="H120" s="9">
        <f t="shared" si="24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2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2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2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2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2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2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2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2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2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2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2" t="s">
        <v>52</v>
      </c>
      <c r="D131" s="9"/>
      <c r="E131" s="9">
        <f t="shared" si="25"/>
        <v>0</v>
      </c>
      <c r="F131" s="9"/>
      <c r="G131" s="9">
        <f t="shared" si="23"/>
        <v>0</v>
      </c>
      <c r="H131" s="9">
        <f t="shared" si="24"/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2" t="s">
        <v>52</v>
      </c>
      <c r="D132" s="9"/>
      <c r="E132" s="9">
        <f t="shared" si="25"/>
        <v>0</v>
      </c>
      <c r="F132" s="9"/>
      <c r="G132" s="9">
        <f t="shared" ref="G132:G147" si="26">IF(J132&gt;0,0,F132)</f>
        <v>0</v>
      </c>
      <c r="H132" s="9">
        <f t="shared" ref="H132:H147" si="27">+D132</f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2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2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2" t="s">
        <v>52</v>
      </c>
      <c r="D135" s="9"/>
      <c r="E135" s="9">
        <f t="shared" si="25"/>
        <v>0</v>
      </c>
      <c r="F135" s="9"/>
      <c r="G135" s="9">
        <f t="shared" si="26"/>
        <v>0</v>
      </c>
      <c r="H135" s="9">
        <f t="shared" si="27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2" t="s">
        <v>52</v>
      </c>
      <c r="D136" s="9"/>
      <c r="E136" s="9">
        <f t="shared" ref="E136:E151" si="28">+D136</f>
        <v>0</v>
      </c>
      <c r="F136" s="9"/>
      <c r="G136" s="9">
        <f t="shared" si="26"/>
        <v>0</v>
      </c>
      <c r="H136" s="9">
        <f t="shared" si="27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2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2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2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2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2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2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2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2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2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2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2" t="s">
        <v>52</v>
      </c>
      <c r="D147" s="9"/>
      <c r="E147" s="9">
        <f t="shared" si="28"/>
        <v>0</v>
      </c>
      <c r="F147" s="9"/>
      <c r="G147" s="9">
        <f t="shared" si="26"/>
        <v>0</v>
      </c>
      <c r="H147" s="9">
        <f t="shared" si="27"/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2" t="s">
        <v>52</v>
      </c>
      <c r="D148" s="9"/>
      <c r="E148" s="9">
        <f t="shared" si="28"/>
        <v>0</v>
      </c>
      <c r="F148" s="9"/>
      <c r="G148" s="9">
        <f t="shared" ref="G148:G163" si="29">IF(J148&gt;0,0,F148)</f>
        <v>0</v>
      </c>
      <c r="H148" s="9">
        <f t="shared" ref="H148:H163" si="30">+D148</f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2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2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2" t="s">
        <v>52</v>
      </c>
      <c r="D151" s="9"/>
      <c r="E151" s="9">
        <f t="shared" si="28"/>
        <v>0</v>
      </c>
      <c r="F151" s="9"/>
      <c r="G151" s="9">
        <f t="shared" si="29"/>
        <v>0</v>
      </c>
      <c r="H151" s="9">
        <f t="shared" si="30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2" t="s">
        <v>52</v>
      </c>
      <c r="D152" s="9"/>
      <c r="E152" s="9">
        <f t="shared" ref="E152:E167" si="31">+D152</f>
        <v>0</v>
      </c>
      <c r="F152" s="9"/>
      <c r="G152" s="9">
        <f t="shared" si="29"/>
        <v>0</v>
      </c>
      <c r="H152" s="9">
        <f t="shared" si="30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2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2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2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2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2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2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2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2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2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2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2" t="s">
        <v>52</v>
      </c>
      <c r="D163" s="9"/>
      <c r="E163" s="9">
        <f t="shared" si="31"/>
        <v>0</v>
      </c>
      <c r="F163" s="9"/>
      <c r="G163" s="9">
        <f t="shared" si="29"/>
        <v>0</v>
      </c>
      <c r="H163" s="9">
        <f t="shared" si="30"/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2" t="s">
        <v>52</v>
      </c>
      <c r="D164" s="9"/>
      <c r="E164" s="9">
        <f t="shared" si="31"/>
        <v>0</v>
      </c>
      <c r="F164" s="9"/>
      <c r="G164" s="9">
        <f t="shared" ref="G164:G179" si="32">IF(J164&gt;0,0,F164)</f>
        <v>0</v>
      </c>
      <c r="H164" s="9">
        <f t="shared" ref="H164:H179" si="33">+D164</f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2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2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2" t="s">
        <v>52</v>
      </c>
      <c r="D167" s="9"/>
      <c r="E167" s="9">
        <f t="shared" si="31"/>
        <v>0</v>
      </c>
      <c r="F167" s="9"/>
      <c r="G167" s="9">
        <f t="shared" si="32"/>
        <v>0</v>
      </c>
      <c r="H167" s="9">
        <f t="shared" si="33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2" t="s">
        <v>52</v>
      </c>
      <c r="D168" s="9"/>
      <c r="E168" s="9">
        <f t="shared" ref="E168:E183" si="34">+D168</f>
        <v>0</v>
      </c>
      <c r="F168" s="9"/>
      <c r="G168" s="9">
        <f t="shared" si="32"/>
        <v>0</v>
      </c>
      <c r="H168" s="9">
        <f t="shared" si="33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2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2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2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2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2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2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2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2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2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2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2" t="s">
        <v>52</v>
      </c>
      <c r="D179" s="9"/>
      <c r="E179" s="9">
        <f t="shared" si="34"/>
        <v>0</v>
      </c>
      <c r="F179" s="9"/>
      <c r="G179" s="9">
        <f t="shared" si="32"/>
        <v>0</v>
      </c>
      <c r="H179" s="9">
        <f t="shared" si="33"/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2" t="s">
        <v>52</v>
      </c>
      <c r="D180" s="9"/>
      <c r="E180" s="9">
        <f t="shared" si="34"/>
        <v>0</v>
      </c>
      <c r="F180" s="9"/>
      <c r="G180" s="9">
        <f t="shared" ref="G180:G195" si="35">IF(J180&gt;0,0,F180)</f>
        <v>0</v>
      </c>
      <c r="H180" s="9">
        <f t="shared" ref="H180:H195" si="36">+D180</f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2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2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2" t="s">
        <v>52</v>
      </c>
      <c r="D183" s="9"/>
      <c r="E183" s="9">
        <f t="shared" si="34"/>
        <v>0</v>
      </c>
      <c r="F183" s="9"/>
      <c r="G183" s="9">
        <f t="shared" si="35"/>
        <v>0</v>
      </c>
      <c r="H183" s="9">
        <f t="shared" si="36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2" t="s">
        <v>52</v>
      </c>
      <c r="D184" s="9"/>
      <c r="E184" s="9">
        <f t="shared" ref="E184:E199" si="37">+D184</f>
        <v>0</v>
      </c>
      <c r="F184" s="9"/>
      <c r="G184" s="9">
        <f t="shared" si="35"/>
        <v>0</v>
      </c>
      <c r="H184" s="9">
        <f t="shared" si="36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2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2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2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2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2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2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2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2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2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2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2" t="s">
        <v>52</v>
      </c>
      <c r="D195" s="9"/>
      <c r="E195" s="9">
        <f t="shared" si="37"/>
        <v>0</v>
      </c>
      <c r="F195" s="9"/>
      <c r="G195" s="9">
        <f t="shared" si="35"/>
        <v>0</v>
      </c>
      <c r="H195" s="9">
        <f t="shared" si="36"/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2" t="s">
        <v>52</v>
      </c>
      <c r="D196" s="9"/>
      <c r="E196" s="9">
        <f t="shared" si="37"/>
        <v>0</v>
      </c>
      <c r="F196" s="9"/>
      <c r="G196" s="9">
        <f t="shared" ref="G196:G211" si="38">IF(J196&gt;0,0,F196)</f>
        <v>0</v>
      </c>
      <c r="H196" s="9">
        <f t="shared" ref="H196:H211" si="39">+D196</f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2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2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2" t="s">
        <v>52</v>
      </c>
      <c r="D199" s="9"/>
      <c r="E199" s="9">
        <f t="shared" si="37"/>
        <v>0</v>
      </c>
      <c r="F199" s="9"/>
      <c r="G199" s="9">
        <f t="shared" si="38"/>
        <v>0</v>
      </c>
      <c r="H199" s="9">
        <f t="shared" si="39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2" t="s">
        <v>52</v>
      </c>
      <c r="D200" s="9"/>
      <c r="E200" s="9">
        <f t="shared" ref="E200:E215" si="40">+D200</f>
        <v>0</v>
      </c>
      <c r="F200" s="9"/>
      <c r="G200" s="9">
        <f t="shared" si="38"/>
        <v>0</v>
      </c>
      <c r="H200" s="9">
        <f t="shared" si="39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2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2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2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2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2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2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2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2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2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2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2" t="s">
        <v>52</v>
      </c>
      <c r="D211" s="9"/>
      <c r="E211" s="9">
        <f t="shared" si="40"/>
        <v>0</v>
      </c>
      <c r="F211" s="9"/>
      <c r="G211" s="9">
        <f t="shared" si="38"/>
        <v>0</v>
      </c>
      <c r="H211" s="9">
        <f t="shared" si="39"/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2" t="s">
        <v>52</v>
      </c>
      <c r="D212" s="9"/>
      <c r="E212" s="9">
        <f t="shared" si="40"/>
        <v>0</v>
      </c>
      <c r="F212" s="9"/>
      <c r="G212" s="9">
        <f t="shared" ref="G212:G227" si="41">IF(J212&gt;0,0,F212)</f>
        <v>0</v>
      </c>
      <c r="H212" s="9">
        <f t="shared" ref="H212:H227" si="42">+D212</f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2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2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2" t="s">
        <v>52</v>
      </c>
      <c r="D215" s="9"/>
      <c r="E215" s="9">
        <f t="shared" si="40"/>
        <v>0</v>
      </c>
      <c r="F215" s="9"/>
      <c r="G215" s="9">
        <f t="shared" si="41"/>
        <v>0</v>
      </c>
      <c r="H215" s="9">
        <f t="shared" si="42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2" t="s">
        <v>52</v>
      </c>
      <c r="D216" s="9"/>
      <c r="E216" s="9">
        <f t="shared" ref="E216:E231" si="43">+D216</f>
        <v>0</v>
      </c>
      <c r="F216" s="9"/>
      <c r="G216" s="9">
        <f t="shared" si="41"/>
        <v>0</v>
      </c>
      <c r="H216" s="9">
        <f t="shared" si="42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2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2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2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2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2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2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2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2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2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2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2" t="s">
        <v>52</v>
      </c>
      <c r="D227" s="9"/>
      <c r="E227" s="9">
        <f t="shared" si="43"/>
        <v>0</v>
      </c>
      <c r="F227" s="9"/>
      <c r="G227" s="9">
        <f t="shared" si="41"/>
        <v>0</v>
      </c>
      <c r="H227" s="9">
        <f t="shared" si="42"/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2" t="s">
        <v>52</v>
      </c>
      <c r="D228" s="9"/>
      <c r="E228" s="9">
        <f t="shared" si="43"/>
        <v>0</v>
      </c>
      <c r="F228" s="9"/>
      <c r="G228" s="9">
        <f t="shared" ref="G228:G241" si="44">IF(J228&gt;0,0,F228)</f>
        <v>0</v>
      </c>
      <c r="H228" s="9">
        <f t="shared" ref="H228:H241" si="45">+D228</f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2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2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2" t="s">
        <v>52</v>
      </c>
      <c r="D231" s="9"/>
      <c r="E231" s="9">
        <f t="shared" si="43"/>
        <v>0</v>
      </c>
      <c r="F231" s="9"/>
      <c r="G231" s="9">
        <f t="shared" si="44"/>
        <v>0</v>
      </c>
      <c r="H231" s="9">
        <f t="shared" si="45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2" t="s">
        <v>52</v>
      </c>
      <c r="D232" s="9"/>
      <c r="E232" s="9">
        <f t="shared" ref="E232:E241" si="46">+D232</f>
        <v>0</v>
      </c>
      <c r="F232" s="9"/>
      <c r="G232" s="9">
        <f t="shared" si="44"/>
        <v>0</v>
      </c>
      <c r="H232" s="9">
        <f t="shared" si="45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2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2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2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2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2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2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2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2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2" t="s">
        <v>52</v>
      </c>
      <c r="D241" s="9"/>
      <c r="E241" s="9">
        <f t="shared" si="46"/>
        <v>0</v>
      </c>
      <c r="F241" s="9"/>
      <c r="G241" s="9">
        <f t="shared" si="44"/>
        <v>0</v>
      </c>
      <c r="H241" s="9">
        <f t="shared" si="45"/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  <row r="242" spans="1:254" s="11" customFormat="1" ht="14.1" customHeight="1" x14ac:dyDescent="0.2">
      <c r="A242" s="6"/>
      <c r="B242" s="7"/>
      <c r="C242" s="52" t="s">
        <v>52</v>
      </c>
      <c r="D242" s="9"/>
      <c r="E242" s="9">
        <f>+D242</f>
        <v>0</v>
      </c>
      <c r="F242" s="9"/>
      <c r="G242" s="9">
        <f>IF(J242&gt;0,0,F242)</f>
        <v>0</v>
      </c>
      <c r="H242" s="9">
        <f>+D242</f>
        <v>0</v>
      </c>
      <c r="I242" s="9"/>
      <c r="J242" s="49"/>
      <c r="K242" s="10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  <c r="BN242" s="9"/>
      <c r="BO242" s="9"/>
      <c r="BP242" s="9"/>
      <c r="BQ242" s="9"/>
      <c r="BR242" s="9"/>
      <c r="BS242" s="9"/>
      <c r="BT242" s="9"/>
      <c r="BU242" s="9"/>
      <c r="BV242" s="9"/>
      <c r="BW242" s="9"/>
      <c r="BX242" s="9"/>
      <c r="BY242" s="9"/>
      <c r="BZ242" s="9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  <c r="CU242" s="9"/>
      <c r="CV242" s="9"/>
      <c r="CW242" s="9"/>
      <c r="CX242" s="9"/>
      <c r="CY242" s="9"/>
      <c r="CZ242" s="9"/>
      <c r="DA242" s="9"/>
      <c r="DB242" s="9"/>
      <c r="DC242" s="9"/>
      <c r="DD242" s="9"/>
      <c r="DE242" s="9"/>
      <c r="DF242" s="9"/>
      <c r="DG242" s="9"/>
      <c r="DH242" s="9"/>
      <c r="DI242" s="9"/>
      <c r="DJ242" s="9"/>
      <c r="DK242" s="9"/>
      <c r="DL242" s="9"/>
      <c r="DM242" s="9"/>
      <c r="DN242" s="9"/>
      <c r="DO242" s="9"/>
      <c r="DP242" s="9"/>
      <c r="DQ242" s="9"/>
      <c r="DR242" s="9"/>
      <c r="DS242" s="9"/>
      <c r="DT242" s="9"/>
      <c r="DU242" s="9"/>
      <c r="DV242" s="9"/>
      <c r="DW242" s="9"/>
      <c r="DX242" s="9"/>
      <c r="DY242" s="9"/>
      <c r="DZ242" s="9"/>
      <c r="EA242" s="9"/>
      <c r="EB242" s="9"/>
      <c r="EC242" s="9"/>
      <c r="ED242" s="9"/>
      <c r="EE242" s="9"/>
      <c r="EF242" s="9"/>
      <c r="EG242" s="9"/>
      <c r="EH242" s="9"/>
      <c r="EI242" s="9"/>
      <c r="EJ242" s="9"/>
      <c r="EK242" s="9"/>
      <c r="EL242" s="9"/>
      <c r="EM242" s="9"/>
      <c r="EN242" s="9"/>
      <c r="EO242" s="9"/>
      <c r="EP242" s="9"/>
      <c r="EQ242" s="9"/>
      <c r="ER242" s="9"/>
      <c r="ES242" s="9"/>
      <c r="ET242" s="9"/>
      <c r="EU242" s="9"/>
      <c r="EV242" s="9"/>
      <c r="EW242" s="9"/>
      <c r="EX242" s="9"/>
      <c r="EY242" s="9"/>
      <c r="EZ242" s="9"/>
      <c r="FA242" s="9"/>
      <c r="FB242" s="9"/>
      <c r="FC242" s="9"/>
      <c r="FD242" s="9"/>
      <c r="FE242" s="9"/>
      <c r="FF242" s="9"/>
      <c r="FG242" s="9"/>
      <c r="FH242" s="9"/>
      <c r="FI242" s="9"/>
      <c r="FJ242" s="9"/>
      <c r="FK242" s="9"/>
      <c r="FL242" s="9"/>
      <c r="FM242" s="9"/>
      <c r="FN242" s="9"/>
      <c r="FO242" s="9"/>
      <c r="FP242" s="9"/>
      <c r="FQ242" s="9"/>
      <c r="FR242" s="9"/>
      <c r="FS242" s="9"/>
      <c r="FT242" s="9"/>
      <c r="FU242" s="9"/>
      <c r="FV242" s="9"/>
      <c r="FW242" s="9"/>
      <c r="FX242" s="9"/>
      <c r="FY242" s="9"/>
      <c r="FZ242" s="9"/>
      <c r="GA242" s="9"/>
      <c r="GB242" s="9"/>
      <c r="GC242" s="9"/>
      <c r="GD242" s="9"/>
      <c r="GE242" s="9"/>
      <c r="GF242" s="9"/>
      <c r="GG242" s="9"/>
      <c r="GH242" s="9"/>
      <c r="GI242" s="9"/>
      <c r="GJ242" s="9"/>
      <c r="GK242" s="9"/>
      <c r="GL242" s="9"/>
      <c r="GM242" s="9"/>
      <c r="GN242" s="9"/>
      <c r="GO242" s="9"/>
      <c r="GP242" s="9"/>
      <c r="GQ242" s="9"/>
      <c r="GR242" s="9"/>
      <c r="GS242" s="9"/>
      <c r="GT242" s="9"/>
      <c r="GU242" s="9"/>
      <c r="GV242" s="9"/>
      <c r="GW242" s="9"/>
      <c r="GX242" s="9"/>
      <c r="GY242" s="9"/>
      <c r="GZ242" s="9"/>
      <c r="HA242" s="9"/>
      <c r="HB242" s="9"/>
      <c r="HC242" s="9"/>
      <c r="HD242" s="9"/>
      <c r="HE242" s="9"/>
      <c r="HF242" s="9"/>
      <c r="HG242" s="9"/>
      <c r="HH242" s="9"/>
      <c r="HI242" s="9"/>
      <c r="HJ242" s="9"/>
      <c r="HK242" s="9"/>
      <c r="HL242" s="9"/>
      <c r="HM242" s="9"/>
      <c r="HN242" s="9"/>
      <c r="HO242" s="9"/>
      <c r="HP242" s="9"/>
      <c r="HQ242" s="9"/>
      <c r="HR242" s="9"/>
      <c r="HS242" s="9"/>
      <c r="HT242" s="9"/>
      <c r="HU242" s="9"/>
      <c r="HV242" s="9"/>
      <c r="HW242" s="9"/>
      <c r="HX242" s="9"/>
      <c r="HY242" s="9"/>
      <c r="HZ242" s="9"/>
      <c r="IA242" s="9"/>
      <c r="IB242" s="9"/>
      <c r="IC242" s="9"/>
      <c r="ID242" s="9"/>
      <c r="IE242" s="9"/>
      <c r="IF242" s="9"/>
      <c r="IG242" s="9"/>
      <c r="IH242" s="9"/>
      <c r="II242" s="9"/>
      <c r="IJ242" s="9"/>
      <c r="IK242" s="9"/>
      <c r="IL242" s="9"/>
      <c r="IM242" s="9"/>
      <c r="IN242" s="9"/>
      <c r="IO242" s="9"/>
      <c r="IP242" s="9"/>
      <c r="IQ242" s="9"/>
      <c r="IR242" s="9"/>
      <c r="IS242" s="9"/>
      <c r="IT242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4" t="s">
        <v>0</v>
      </c>
    </row>
    <row r="4" spans="2:17" ht="15.75" x14ac:dyDescent="0.25">
      <c r="B4"/>
      <c r="C4" s="14" t="e">
        <f>+PROJECT!#REF!</f>
        <v>#REF!</v>
      </c>
    </row>
    <row r="5" spans="2:17" ht="15.75" x14ac:dyDescent="0.25">
      <c r="B5"/>
      <c r="C5" s="35" t="s">
        <v>16</v>
      </c>
      <c r="D5" s="1">
        <f>+PROJECT!D6</f>
        <v>22318770</v>
      </c>
      <c r="E5"/>
    </row>
    <row r="6" spans="2:17" ht="15.75" x14ac:dyDescent="0.25">
      <c r="B6"/>
      <c r="C6" s="14" t="s">
        <v>17</v>
      </c>
      <c r="E6" s="36"/>
    </row>
    <row r="9" spans="2:17" x14ac:dyDescent="0.2">
      <c r="B9" s="37" t="s">
        <v>18</v>
      </c>
      <c r="C9" s="1" t="s">
        <v>19</v>
      </c>
    </row>
    <row r="10" spans="2:17" x14ac:dyDescent="0.2">
      <c r="B10" s="16"/>
      <c r="G10" s="17" t="s">
        <v>20</v>
      </c>
      <c r="H10" s="17"/>
    </row>
    <row r="11" spans="2:17" x14ac:dyDescent="0.2">
      <c r="B11" s="16"/>
      <c r="G11" s="17" t="s">
        <v>20</v>
      </c>
    </row>
    <row r="12" spans="2:17" x14ac:dyDescent="0.2">
      <c r="B12" s="16"/>
      <c r="G12" s="17" t="s">
        <v>20</v>
      </c>
    </row>
    <row r="13" spans="2:17" x14ac:dyDescent="0.2">
      <c r="B13" s="16"/>
      <c r="G13" s="17" t="s">
        <v>20</v>
      </c>
    </row>
    <row r="14" spans="2:17" x14ac:dyDescent="0.2">
      <c r="B14" s="16"/>
      <c r="G14" s="17" t="s">
        <v>20</v>
      </c>
    </row>
    <row r="15" spans="2:17" x14ac:dyDescent="0.2">
      <c r="G15" s="17"/>
      <c r="H15" s="17"/>
    </row>
    <row r="16" spans="2:17" x14ac:dyDescent="0.2">
      <c r="B16" s="14" t="s">
        <v>21</v>
      </c>
      <c r="C16" s="20"/>
      <c r="D16" s="20"/>
      <c r="E16" s="20"/>
      <c r="F16" s="20"/>
      <c r="G16" s="21"/>
      <c r="H16" s="21">
        <f>SUM(G10:G15)</f>
        <v>0</v>
      </c>
      <c r="Q16" s="18">
        <f>4619526.06-145100-35000-4000-367.35-1726.55</f>
        <v>4433332.16</v>
      </c>
    </row>
    <row r="17" spans="2:17" x14ac:dyDescent="0.2">
      <c r="Q17" s="18">
        <f>11378865.94+35000+4000+367.35+1726.55</f>
        <v>11419959.84</v>
      </c>
    </row>
    <row r="18" spans="2:17" x14ac:dyDescent="0.2">
      <c r="B18" s="15" t="s">
        <v>22</v>
      </c>
      <c r="C18" s="20"/>
      <c r="D18" s="20"/>
      <c r="E18" s="20"/>
      <c r="F18" s="20"/>
      <c r="G18" s="22" t="s">
        <v>23</v>
      </c>
      <c r="H18" s="23" t="s">
        <v>24</v>
      </c>
      <c r="Q18" s="18">
        <f>Q16+Q17</f>
        <v>15853292</v>
      </c>
    </row>
    <row r="19" spans="2:17" x14ac:dyDescent="0.2">
      <c r="B19" s="15" t="s">
        <v>25</v>
      </c>
      <c r="G19" s="17"/>
      <c r="I19" s="18"/>
      <c r="Q19" s="18">
        <f>15998392-145100</f>
        <v>15853292</v>
      </c>
    </row>
    <row r="20" spans="2:17" x14ac:dyDescent="0.2">
      <c r="B20" s="16" t="s">
        <v>26</v>
      </c>
      <c r="G20" s="17" t="s">
        <v>20</v>
      </c>
      <c r="H20" s="17"/>
      <c r="I20" s="18"/>
    </row>
    <row r="21" spans="2:17" x14ac:dyDescent="0.2">
      <c r="B21" s="16" t="s">
        <v>27</v>
      </c>
      <c r="G21" s="17" t="s">
        <v>20</v>
      </c>
      <c r="H21" s="17"/>
      <c r="I21" s="18"/>
    </row>
    <row r="22" spans="2:17" x14ac:dyDescent="0.2">
      <c r="B22" s="16" t="s">
        <v>27</v>
      </c>
      <c r="G22" s="17" t="s">
        <v>20</v>
      </c>
      <c r="H22" s="17"/>
      <c r="I22" s="18"/>
    </row>
    <row r="23" spans="2:17" x14ac:dyDescent="0.2">
      <c r="B23" s="16"/>
      <c r="H23" s="17"/>
      <c r="I23" s="18"/>
    </row>
    <row r="24" spans="2:17" x14ac:dyDescent="0.2">
      <c r="B24" s="39" t="s">
        <v>28</v>
      </c>
      <c r="G24" s="17" t="s">
        <v>20</v>
      </c>
      <c r="H24" s="17"/>
      <c r="I24" s="18"/>
    </row>
    <row r="25" spans="2:17" x14ac:dyDescent="0.2">
      <c r="B25" s="39" t="s">
        <v>28</v>
      </c>
      <c r="G25" s="17" t="s">
        <v>20</v>
      </c>
    </row>
    <row r="26" spans="2:17" x14ac:dyDescent="0.2">
      <c r="B26" s="16" t="s">
        <v>29</v>
      </c>
      <c r="H26" s="17" t="s">
        <v>20</v>
      </c>
      <c r="I26" s="18"/>
    </row>
    <row r="27" spans="2:17" x14ac:dyDescent="0.2">
      <c r="B27" s="16" t="s">
        <v>30</v>
      </c>
      <c r="H27" s="17" t="s">
        <v>20</v>
      </c>
      <c r="I27" s="18"/>
    </row>
    <row r="28" spans="2:17" x14ac:dyDescent="0.2">
      <c r="B28" s="16" t="s">
        <v>31</v>
      </c>
      <c r="H28" s="17" t="s">
        <v>20</v>
      </c>
      <c r="I28" s="18"/>
    </row>
    <row r="29" spans="2:17" x14ac:dyDescent="0.2">
      <c r="B29" s="16" t="s">
        <v>32</v>
      </c>
      <c r="H29" s="17" t="s">
        <v>20</v>
      </c>
      <c r="I29" s="18"/>
    </row>
    <row r="30" spans="2:17" x14ac:dyDescent="0.2">
      <c r="B30" s="16" t="s">
        <v>33</v>
      </c>
      <c r="H30" s="17" t="s">
        <v>20</v>
      </c>
    </row>
    <row r="31" spans="2:17" x14ac:dyDescent="0.2">
      <c r="B31" s="16" t="s">
        <v>34</v>
      </c>
      <c r="H31" s="17" t="s">
        <v>20</v>
      </c>
      <c r="I31" s="18"/>
    </row>
    <row r="32" spans="2:17" x14ac:dyDescent="0.2">
      <c r="H32" s="17"/>
      <c r="I32" s="18"/>
    </row>
    <row r="33" spans="2:10" x14ac:dyDescent="0.2">
      <c r="B33" s="15" t="s">
        <v>35</v>
      </c>
      <c r="G33" s="17" t="s">
        <v>20</v>
      </c>
      <c r="H33" s="17"/>
      <c r="I33" s="18"/>
      <c r="J33" s="17"/>
    </row>
    <row r="34" spans="2:10" x14ac:dyDescent="0.2">
      <c r="B34" s="16"/>
      <c r="H34" s="17" t="s">
        <v>20</v>
      </c>
      <c r="I34" s="18"/>
    </row>
    <row r="35" spans="2:10" x14ac:dyDescent="0.2">
      <c r="B35" s="16"/>
      <c r="H35" s="17" t="s">
        <v>20</v>
      </c>
      <c r="I35" s="18"/>
      <c r="J35" s="24"/>
    </row>
    <row r="36" spans="2:10" x14ac:dyDescent="0.2">
      <c r="H36" s="17"/>
      <c r="I36" s="18"/>
      <c r="J36" s="17"/>
    </row>
    <row r="37" spans="2:10" x14ac:dyDescent="0.2">
      <c r="B37" s="15" t="s">
        <v>36</v>
      </c>
      <c r="C37" s="20"/>
      <c r="D37" s="20"/>
      <c r="E37" s="20"/>
      <c r="F37" s="20"/>
      <c r="G37" s="17" t="s">
        <v>20</v>
      </c>
      <c r="H37" s="17"/>
      <c r="I37" s="25"/>
    </row>
    <row r="38" spans="2:10" x14ac:dyDescent="0.2">
      <c r="B38" s="38"/>
      <c r="H38" s="17" t="s">
        <v>20</v>
      </c>
      <c r="I38" s="18"/>
    </row>
    <row r="39" spans="2:10" x14ac:dyDescent="0.2">
      <c r="I39" s="18"/>
    </row>
    <row r="40" spans="2:10" x14ac:dyDescent="0.2">
      <c r="B40" s="15" t="s">
        <v>37</v>
      </c>
      <c r="H40" s="17"/>
      <c r="I40" s="18"/>
    </row>
    <row r="41" spans="2:10" x14ac:dyDescent="0.2">
      <c r="H41" s="17"/>
      <c r="I41" s="18"/>
    </row>
    <row r="42" spans="2:10" x14ac:dyDescent="0.2">
      <c r="B42" s="15" t="s">
        <v>38</v>
      </c>
      <c r="G42" s="17" t="s">
        <v>20</v>
      </c>
      <c r="H42" s="17" t="s">
        <v>20</v>
      </c>
      <c r="I42" s="18"/>
    </row>
    <row r="43" spans="2:10" x14ac:dyDescent="0.2">
      <c r="B43" s="16"/>
      <c r="G43" s="17"/>
      <c r="H43" s="17" t="s">
        <v>20</v>
      </c>
      <c r="I43" s="18"/>
    </row>
    <row r="44" spans="2:10" x14ac:dyDescent="0.2">
      <c r="B44" s="15"/>
      <c r="G44" s="17"/>
      <c r="H44" s="17"/>
      <c r="I44" s="18"/>
    </row>
    <row r="45" spans="2:10" x14ac:dyDescent="0.2">
      <c r="B45" s="15"/>
      <c r="G45" s="17"/>
      <c r="H45" s="17"/>
      <c r="I45" s="18"/>
    </row>
    <row r="46" spans="2:10" x14ac:dyDescent="0.2">
      <c r="B46" s="14" t="s">
        <v>39</v>
      </c>
      <c r="G46" s="17" t="s">
        <v>20</v>
      </c>
      <c r="H46" s="17" t="s">
        <v>20</v>
      </c>
      <c r="I46" s="18"/>
    </row>
    <row r="47" spans="2:10" x14ac:dyDescent="0.2">
      <c r="B47" s="14"/>
      <c r="G47" s="17"/>
      <c r="H47" s="17"/>
      <c r="I47" s="18"/>
    </row>
    <row r="48" spans="2:10" x14ac:dyDescent="0.2">
      <c r="B48" s="40" t="s">
        <v>40</v>
      </c>
      <c r="G48" s="17" t="s">
        <v>20</v>
      </c>
      <c r="H48" s="17" t="s">
        <v>20</v>
      </c>
      <c r="I48" s="18"/>
    </row>
    <row r="49" spans="2:9" x14ac:dyDescent="0.2">
      <c r="B49" s="14"/>
      <c r="G49" s="17"/>
      <c r="H49" s="17"/>
      <c r="I49" s="18"/>
    </row>
    <row r="50" spans="2:9" x14ac:dyDescent="0.2">
      <c r="B50" s="15" t="s">
        <v>41</v>
      </c>
      <c r="G50" s="17" t="s">
        <v>20</v>
      </c>
      <c r="H50" s="17"/>
      <c r="I50" s="18"/>
    </row>
    <row r="51" spans="2:9" x14ac:dyDescent="0.2">
      <c r="B51" s="26"/>
      <c r="C51" s="26"/>
      <c r="D51" s="26"/>
      <c r="E51" s="26"/>
      <c r="F51" s="26"/>
      <c r="G51" s="26"/>
      <c r="H51" s="19"/>
      <c r="I51" s="18"/>
    </row>
    <row r="52" spans="2:9" x14ac:dyDescent="0.2">
      <c r="B52" s="27" t="s">
        <v>42</v>
      </c>
      <c r="C52" s="28"/>
      <c r="D52" s="28"/>
      <c r="E52" s="28"/>
      <c r="F52" s="28"/>
      <c r="G52" s="29">
        <f>SUM(G19:G51)</f>
        <v>0</v>
      </c>
      <c r="H52" s="29">
        <f>SUM(H19:H51)</f>
        <v>0</v>
      </c>
      <c r="I52" s="26"/>
    </row>
    <row r="53" spans="2:9" ht="13.5" thickBot="1" x14ac:dyDescent="0.25">
      <c r="B53" s="30" t="s">
        <v>43</v>
      </c>
      <c r="C53" s="31"/>
      <c r="D53" s="31"/>
      <c r="E53" s="31"/>
      <c r="F53" s="31"/>
      <c r="G53" s="32"/>
      <c r="H53" s="33">
        <f>H16-H52</f>
        <v>0</v>
      </c>
      <c r="I53" s="34"/>
    </row>
    <row r="54" spans="2:9" ht="13.5" thickTop="1" x14ac:dyDescent="0.2">
      <c r="G54" s="17"/>
      <c r="H54" s="1" t="s">
        <v>44</v>
      </c>
    </row>
    <row r="55" spans="2:9" x14ac:dyDescent="0.2">
      <c r="G55" s="17"/>
      <c r="H55" s="17"/>
      <c r="I55" s="18"/>
    </row>
    <row r="56" spans="2:9" x14ac:dyDescent="0.2">
      <c r="G56" s="17"/>
      <c r="H56" s="17"/>
      <c r="I56" s="18"/>
    </row>
    <row r="57" spans="2:9" x14ac:dyDescent="0.2">
      <c r="G57" s="17"/>
      <c r="H57" s="17"/>
      <c r="I57" s="18"/>
    </row>
    <row r="58" spans="2:9" x14ac:dyDescent="0.2">
      <c r="G58" s="17"/>
      <c r="H58" s="17"/>
      <c r="I58" s="18"/>
    </row>
    <row r="59" spans="2:9" x14ac:dyDescent="0.2">
      <c r="G59" s="17"/>
      <c r="H59" s="17"/>
      <c r="I59" s="18"/>
    </row>
    <row r="60" spans="2:9" x14ac:dyDescent="0.2">
      <c r="G60" s="17"/>
      <c r="H60" s="17"/>
      <c r="I60" s="18"/>
    </row>
    <row r="61" spans="2:9" x14ac:dyDescent="0.2">
      <c r="G61" s="17"/>
      <c r="H61" s="17"/>
      <c r="I61" s="18"/>
    </row>
    <row r="62" spans="2:9" x14ac:dyDescent="0.2">
      <c r="G62" s="17"/>
      <c r="H62" s="17"/>
      <c r="I62" s="18"/>
    </row>
    <row r="63" spans="2:9" x14ac:dyDescent="0.2">
      <c r="G63" s="17"/>
      <c r="H63" s="17"/>
      <c r="I63" s="18"/>
    </row>
    <row r="64" spans="2:9" x14ac:dyDescent="0.2">
      <c r="G64" s="17"/>
      <c r="H64" s="17"/>
      <c r="I64" s="18"/>
    </row>
    <row r="65" spans="7:9" x14ac:dyDescent="0.2">
      <c r="G65" s="17"/>
      <c r="H65" s="17"/>
      <c r="I65" s="18"/>
    </row>
    <row r="66" spans="7:9" x14ac:dyDescent="0.2">
      <c r="G66" s="17"/>
      <c r="H66" s="17"/>
      <c r="I66" s="18"/>
    </row>
    <row r="67" spans="7:9" x14ac:dyDescent="0.2">
      <c r="G67" s="17"/>
      <c r="H67" s="17"/>
      <c r="I67" s="18"/>
    </row>
    <row r="68" spans="7:9" x14ac:dyDescent="0.2">
      <c r="G68" s="17"/>
      <c r="H68" s="17"/>
      <c r="I68" s="18"/>
    </row>
    <row r="69" spans="7:9" x14ac:dyDescent="0.2">
      <c r="G69" s="17"/>
      <c r="H69" s="17"/>
      <c r="I69" s="18"/>
    </row>
    <row r="70" spans="7:9" x14ac:dyDescent="0.2">
      <c r="G70" s="17"/>
      <c r="H70" s="17"/>
      <c r="I70" s="18"/>
    </row>
    <row r="71" spans="7:9" x14ac:dyDescent="0.2">
      <c r="G71" s="17"/>
      <c r="H71" s="17"/>
      <c r="I71" s="18"/>
    </row>
    <row r="72" spans="7:9" x14ac:dyDescent="0.2">
      <c r="G72" s="17"/>
      <c r="H72" s="17"/>
      <c r="I72" s="18"/>
    </row>
    <row r="73" spans="7:9" x14ac:dyDescent="0.2">
      <c r="H73" s="17"/>
      <c r="I73" s="18"/>
    </row>
    <row r="74" spans="7:9" x14ac:dyDescent="0.2">
      <c r="H74" s="17"/>
      <c r="I74" s="18"/>
    </row>
    <row r="75" spans="7:9" x14ac:dyDescent="0.2">
      <c r="H75" s="17"/>
      <c r="I75" s="18"/>
    </row>
    <row r="76" spans="7:9" x14ac:dyDescent="0.2">
      <c r="H76" s="17"/>
      <c r="I76" s="18"/>
    </row>
    <row r="77" spans="7:9" x14ac:dyDescent="0.2">
      <c r="H77" s="17"/>
      <c r="I77" s="18"/>
    </row>
    <row r="78" spans="7:9" x14ac:dyDescent="0.2">
      <c r="H78" s="17"/>
      <c r="I78" s="18"/>
    </row>
    <row r="79" spans="7:9" x14ac:dyDescent="0.2">
      <c r="H79" s="17"/>
      <c r="I79" s="18"/>
    </row>
    <row r="80" spans="7:9" x14ac:dyDescent="0.2">
      <c r="H80" s="17"/>
    </row>
    <row r="81" spans="8:8" x14ac:dyDescent="0.2">
      <c r="H81" s="17"/>
    </row>
    <row r="82" spans="8:8" x14ac:dyDescent="0.2">
      <c r="H82" s="17"/>
    </row>
    <row r="83" spans="8:8" x14ac:dyDescent="0.2">
      <c r="H83" s="17"/>
    </row>
    <row r="84" spans="8:8" x14ac:dyDescent="0.2">
      <c r="H84" s="17"/>
    </row>
    <row r="85" spans="8:8" x14ac:dyDescent="0.2">
      <c r="H85" s="17"/>
    </row>
    <row r="86" spans="8:8" x14ac:dyDescent="0.2">
      <c r="H86" s="17"/>
    </row>
    <row r="87" spans="8:8" x14ac:dyDescent="0.2">
      <c r="H87" s="17"/>
    </row>
    <row r="88" spans="8:8" x14ac:dyDescent="0.2">
      <c r="H88" s="1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Tommy Riley</cp:lastModifiedBy>
  <cp:lastPrinted>2014-03-05T17:32:21Z</cp:lastPrinted>
  <dcterms:created xsi:type="dcterms:W3CDTF">1999-12-06T21:37:36Z</dcterms:created>
  <dcterms:modified xsi:type="dcterms:W3CDTF">2024-11-21T16:58:54Z</dcterms:modified>
</cp:coreProperties>
</file>