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983B2568-9535-472E-91B4-C1DC6C477D86}" xr6:coauthVersionLast="47" xr6:coauthVersionMax="47" xr10:uidLastSave="{00000000-0000-0000-0000-000000000000}"/>
  <bookViews>
    <workbookView xWindow="5445" yWindow="1410" windowWidth="21600" windowHeight="1371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1" l="1"/>
  <c r="G67" i="1"/>
  <c r="E67" i="1"/>
  <c r="H62" i="1"/>
  <c r="G62" i="1"/>
  <c r="E62" i="1"/>
  <c r="H40" i="1"/>
  <c r="G40" i="1"/>
  <c r="E40" i="1"/>
  <c r="H29" i="1"/>
  <c r="G29" i="1"/>
  <c r="E29" i="1"/>
  <c r="H28" i="1"/>
  <c r="G28" i="1"/>
  <c r="E28" i="1"/>
  <c r="G26" i="1"/>
  <c r="H26" i="1" l="1"/>
  <c r="E26" i="1"/>
  <c r="H25" i="1"/>
  <c r="G25" i="1"/>
  <c r="E25" i="1"/>
  <c r="H15" i="1"/>
  <c r="H16" i="1"/>
  <c r="H17" i="1"/>
  <c r="H18" i="1"/>
  <c r="H19" i="1"/>
  <c r="H20" i="1"/>
  <c r="G15" i="1"/>
  <c r="G16" i="1"/>
  <c r="G17" i="1"/>
  <c r="G18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7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7" i="1"/>
  <c r="G27" i="1"/>
  <c r="E30" i="1"/>
  <c r="G30" i="1"/>
  <c r="E31" i="1"/>
  <c r="G31" i="1"/>
  <c r="E32" i="1"/>
  <c r="G32" i="1"/>
  <c r="H32" i="1"/>
  <c r="E33" i="1"/>
  <c r="G33" i="1"/>
  <c r="H33" i="1"/>
  <c r="E34" i="1"/>
  <c r="H34" i="1"/>
  <c r="E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3" i="1"/>
  <c r="G63" i="1"/>
  <c r="H63" i="1"/>
  <c r="E64" i="1"/>
  <c r="H64" i="1"/>
  <c r="E65" i="1"/>
  <c r="G65" i="1"/>
  <c r="H65" i="1"/>
  <c r="E66" i="1"/>
  <c r="G66" i="1"/>
  <c r="H66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H79" i="1"/>
  <c r="E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<sst xmlns="http://schemas.openxmlformats.org/spreadsheetml/2006/main" count="442" uniqueCount="138">
  <si>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</si>
  <si>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</si>
  <si>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</si>
  <si>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</si>
  <si>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</si>
  <si>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</si>
  <si>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</si>
  <si>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</si>
  <si>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</si>
  <si>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</si>
  <si>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</si>
  <si>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</si>
  <si>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</si>
  <si>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</si>
  <si>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</si>
  <si>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</si>
  <si>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</si>
  <si>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</si>
  <si>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</si>
  <si>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</si>
  <si>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</si>
  <si>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</si>
  <si>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</si>
  <si>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</si>
  <si>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</si>
  <si>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</si>
  <si>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</si>
  <si>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</si>
  <si>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</si>
  <si>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</si>
  <si>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</si>
  <si>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</si>
  <si>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</si>
  <si>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</si>
  <si>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</si>
  <si>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</si>
  <si>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</si>
  <si>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</si>
  <si>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</si>
  <si>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</si>
  <si>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</si>
  <si>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</si>
  <si>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</si>
  <si>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</si>
  <si>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</si>
  <si>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</si>
  <si>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</si>
  <si>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</si>
  <si>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</si>
  <si>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</si>
  <si>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</si>
  <si>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</si>
  <si>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</si>
  <si>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</si>
  <si>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</si>
  <si>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</si>
  <si>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</si>
  <si>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</si>
  <si>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</si>
  <si>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EFFY2024</t>
  </si>
  <si>
    <t>USU SER COMPUTER SCIENCE RENOVATION</t>
  </si>
  <si>
    <t>3000-300-3347-FWBAA-24135770</t>
  </si>
  <si>
    <t>00087</t>
  </si>
  <si>
    <t>13/23</t>
  </si>
  <si>
    <t>CRSA GAX FC2023071422405</t>
  </si>
  <si>
    <t>FY'24</t>
  </si>
  <si>
    <t>UTAH STATE UNIVERSITY CONTROLLERS OFFICE</t>
  </si>
  <si>
    <t>N/A</t>
  </si>
  <si>
    <t>2475005</t>
  </si>
  <si>
    <t>CRSA INC - CONTRACT</t>
  </si>
  <si>
    <t>2470003</t>
  </si>
  <si>
    <t>CRSA GAX FC2023091324900</t>
  </si>
  <si>
    <t>DF</t>
  </si>
  <si>
    <t>USU GAX FC2023103126972</t>
  </si>
  <si>
    <t>CRSA GAX FC2023110127008</t>
  </si>
  <si>
    <t>USU GAX FC2023111727866</t>
  </si>
  <si>
    <t>WC3 PLAN REVIEW SVCS NOV 2023 1ST REVIEW GAX 24C5*127</t>
  </si>
  <si>
    <t>WC3 PLAN REVIEW SVCS NOV 2023 2ND REVIEW GAX 24C5*127</t>
  </si>
  <si>
    <t>BUDGETED CD CONTINGENCY - 24135770</t>
  </si>
  <si>
    <t>UT ST FIRE MARSHAL GAX 24C5*155</t>
  </si>
  <si>
    <t>WC3 PLAN REVIEW GAX 24C5*168</t>
  </si>
  <si>
    <t>USU GAX FC2024012430839</t>
  </si>
  <si>
    <t>TRNSF FY24 CAP DEV FUNDS TO 24135770 FROM 24376300  SB 2 Item 44</t>
  </si>
  <si>
    <t>ADDED PER FP07 REV REPORT</t>
  </si>
  <si>
    <t>USU GAX FC2024021331821</t>
  </si>
  <si>
    <t>CRSA GAX FC2024030132678</t>
  </si>
  <si>
    <t>SUNRISE ENGINEERING INC - CONTRACT</t>
  </si>
  <si>
    <t>2470359</t>
  </si>
  <si>
    <t>RAYMOND CONSTRUCTION CO - CONTRACT</t>
  </si>
  <si>
    <t>2475302</t>
  </si>
  <si>
    <t>CRSA GAX FC2024040334144</t>
  </si>
  <si>
    <t>RAYMOND CONST GAX FC2024041134649</t>
  </si>
  <si>
    <t>ZIONS/RAYMOND RTNG GAX FC2024041134650</t>
  </si>
  <si>
    <t>USU GAX FC2024041734924</t>
  </si>
  <si>
    <t>ITA 24*121 COFC INS</t>
  </si>
  <si>
    <t>CRSA GAX FC2024050735812</t>
  </si>
  <si>
    <t>USU GAX FC2024051736381</t>
  </si>
  <si>
    <t>CRSA GAX FC2024060337082</t>
  </si>
  <si>
    <t>RAYMOND CONST GAX FC2024061337902</t>
  </si>
  <si>
    <t>ZIONS/RAYMOND RTNG GAX FC2024061337902</t>
  </si>
  <si>
    <t>RAYMOND CONST     CO 001</t>
  </si>
  <si>
    <t>CO</t>
  </si>
  <si>
    <t>RAYMOND CONST GAX FC2024062538517</t>
  </si>
  <si>
    <t>ZIONS/RAYMOND RTNG GAX FC2024062538518</t>
  </si>
  <si>
    <t>13/24</t>
  </si>
  <si>
    <t>CRSA GAX FC2024070239179</t>
  </si>
  <si>
    <t>USU GAX FC2024071640030</t>
  </si>
  <si>
    <t>2470005</t>
  </si>
  <si>
    <t>RAYMOND CONST GAX FC2024071640032</t>
  </si>
  <si>
    <t>ZIONS/RAYMOND RTNG GAX FC2024071640033</t>
  </si>
  <si>
    <t>2485302</t>
  </si>
  <si>
    <t>SUNRISE ENG GAX FC2024072240274</t>
  </si>
  <si>
    <t>FY'25</t>
  </si>
  <si>
    <t>RAYMOND CONST GAX FC2024082941715</t>
  </si>
  <si>
    <t>ZIONS/RAYMOND RTNG GAX FC2024082941716</t>
  </si>
  <si>
    <t>USU GAX FC2024081641192</t>
  </si>
  <si>
    <t>CRSA GAX FC2024080840843</t>
  </si>
  <si>
    <t>CRSA GAX FC2024090542017</t>
  </si>
  <si>
    <t>IDT 25C3*006 XFER LEGAL FEES TO 21257300</t>
  </si>
  <si>
    <t>SUNRISE ENG GAX FC2024090441921</t>
  </si>
  <si>
    <t>USU     CO 001</t>
  </si>
  <si>
    <t>RAYMOND CONST GAX FC2024091742631</t>
  </si>
  <si>
    <t>ZIONS/RAYMOND RTNG GAX FC2024091742632</t>
  </si>
  <si>
    <t>WC3 PLAN REVIEW GAX 25C5*041</t>
  </si>
  <si>
    <t>CRSA GAX FC2024101543959</t>
  </si>
  <si>
    <t>RAYMOND CONST GAX FC2024101543974</t>
  </si>
  <si>
    <t>ZIONS/RAYMOND RTNG GAX FC2024101543975</t>
  </si>
  <si>
    <t>USU GAX FC2024102244354</t>
  </si>
  <si>
    <t>TRNSF TO 24135770 FROM 21139300  RETURN PROJ CONTINGENCY</t>
  </si>
  <si>
    <t>CRSA GAX FC2024110645013</t>
  </si>
  <si>
    <t>SUNRISE ENG GAX FC2024110745136</t>
  </si>
  <si>
    <t>USU GAX FC2024111345346</t>
  </si>
  <si>
    <t>RAYMOND CONST GAX FC2024112645977</t>
  </si>
  <si>
    <t>ZIONS/RAYMOND RTNG GAX FC2024112645978</t>
  </si>
  <si>
    <t>CRSA GAX FC2024120546354</t>
  </si>
  <si>
    <t>RAYMOND CONST     CO 002 POSTED 12.9.24</t>
  </si>
  <si>
    <t>RAYMOND CONST     CO 003</t>
  </si>
  <si>
    <t>USU GAX FC2024121846919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</si>
</sst>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9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120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4" fillId="0" borderId="0" xfId="0" applyNumberFormat="1" applyFont="1" applyProtection="1">
      <protection locked="0"/>
    </xf>
    <xf numFmtId="164" fontId="17" fillId="0" borderId="0" xfId="0" applyFont="1"/>
    <xf numFmtId="164" fontId="17" fillId="0" borderId="0" xfId="0" applyFont="1" applyAlignment="1">
      <alignment horizontal="left"/>
    </xf>
    <xf numFmtId="43" fontId="5" fillId="0" borderId="0" xfId="2" applyFont="1" applyBorder="1" applyAlignment="1" applyProtection="1">
      <alignment horizontal="left"/>
      <protection locked="0"/>
    </xf>
    <xf numFmtId="43" fontId="4" fillId="0" borderId="0" xfId="8" applyFont="1" applyBorder="1" applyAlignment="1" applyProtection="1">
      <alignment horizontal="left"/>
      <protection locked="0"/>
    </xf>
  </cellXfs>
  <cellStyles count="9">
    <cellStyle name="ALYN1" xfId="1" xr:uid="{00000000-0005-0000-0000-000000000000}"/>
    <cellStyle name="Comma" xfId="2" builtinId="3"/>
    <cellStyle name="Comma 2" xfId="8" xr:uid="{9D3F3715-A5DA-4494-95EA-FEAB5955D3DB}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67" activePane="bottomLeft" state="frozen"/>
      <selection pane="bottomLeft" activeCell="A82" sqref="A82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24135770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61</v>
      </c>
      <c r="G7" s="114">
        <f>+G11-F11</f>
        <v>1028686.1399999997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4200000</v>
      </c>
      <c r="E11" s="13">
        <f>SUM(E14:E500)-F11</f>
        <v>1854797.4899999998</v>
      </c>
      <c r="F11" s="13">
        <f>SUM(F14:F500)</f>
        <v>2345202.5100000002</v>
      </c>
      <c r="G11" s="13">
        <f>SUM(G14:G500)</f>
        <v>3373888.65</v>
      </c>
      <c r="H11" s="13">
        <f>+D11-G11</f>
        <v>826111.35000000009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 t="s">
        <v>63</v>
      </c>
      <c r="B15" s="7" t="s">
        <v>64</v>
      </c>
      <c r="C15" s="110"/>
      <c r="D15" s="9"/>
      <c r="E15" s="9">
        <f t="shared" si="2"/>
        <v>0</v>
      </c>
      <c r="F15" s="9">
        <v>36118.5</v>
      </c>
      <c r="G15" s="9">
        <f t="shared" si="0"/>
        <v>36118.5</v>
      </c>
      <c r="H15" s="9">
        <f t="shared" ref="H15:H20" si="3">+D15</f>
        <v>0</v>
      </c>
      <c r="I15" s="9"/>
      <c r="J15" s="50"/>
      <c r="K15" s="10">
        <v>6861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53"/>
      <c r="D16" s="9"/>
      <c r="E16" s="9">
        <f t="shared" si="2"/>
        <v>0</v>
      </c>
      <c r="F16" s="9"/>
      <c r="G16" s="9">
        <f t="shared" si="0"/>
        <v>0</v>
      </c>
      <c r="H16" s="9">
        <f t="shared" si="3"/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46" t="s">
        <v>65</v>
      </c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45112</v>
      </c>
      <c r="B19" s="7" t="s">
        <v>66</v>
      </c>
      <c r="C19" s="53" t="s">
        <v>67</v>
      </c>
      <c r="D19" s="9"/>
      <c r="E19" s="9">
        <f t="shared" si="2"/>
        <v>0</v>
      </c>
      <c r="F19" s="9"/>
      <c r="G19" s="9">
        <v>829691.55</v>
      </c>
      <c r="H19" s="9">
        <f t="shared" si="3"/>
        <v>0</v>
      </c>
      <c r="I19" s="9"/>
      <c r="J19" s="50" t="s">
        <v>68</v>
      </c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45112</v>
      </c>
      <c r="B20" s="7" t="s">
        <v>69</v>
      </c>
      <c r="C20" s="53" t="s">
        <v>67</v>
      </c>
      <c r="D20" s="9"/>
      <c r="E20" s="9">
        <f t="shared" si="2"/>
        <v>0</v>
      </c>
      <c r="F20" s="9"/>
      <c r="G20" s="9">
        <v>240790</v>
      </c>
      <c r="H20" s="9">
        <f t="shared" si="3"/>
        <v>0</v>
      </c>
      <c r="I20" s="9"/>
      <c r="J20" s="50" t="s">
        <v>70</v>
      </c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45182</v>
      </c>
      <c r="B21" s="7" t="s">
        <v>71</v>
      </c>
      <c r="C21" s="53" t="s">
        <v>72</v>
      </c>
      <c r="D21" s="9"/>
      <c r="E21" s="9">
        <f t="shared" si="2"/>
        <v>0</v>
      </c>
      <c r="F21" s="9">
        <v>48158</v>
      </c>
      <c r="G21" s="9">
        <f t="shared" si="0"/>
        <v>0</v>
      </c>
      <c r="H21" s="9">
        <f t="shared" ref="H21:H31" si="4">+D21</f>
        <v>0</v>
      </c>
      <c r="I21" s="9"/>
      <c r="J21" s="50" t="s">
        <v>70</v>
      </c>
      <c r="K21" s="10">
        <v>6861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45230</v>
      </c>
      <c r="B22" s="7" t="s">
        <v>73</v>
      </c>
      <c r="C22" s="53" t="s">
        <v>72</v>
      </c>
      <c r="D22" s="9"/>
      <c r="E22" s="9">
        <f t="shared" si="2"/>
        <v>0</v>
      </c>
      <c r="F22" s="9">
        <v>131003</v>
      </c>
      <c r="G22" s="9">
        <f t="shared" si="0"/>
        <v>0</v>
      </c>
      <c r="H22" s="9">
        <f t="shared" si="4"/>
        <v>0</v>
      </c>
      <c r="I22" s="9"/>
      <c r="J22" s="50" t="s">
        <v>68</v>
      </c>
      <c r="K22" s="10">
        <v>6854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45231</v>
      </c>
      <c r="B23" s="7" t="s">
        <v>74</v>
      </c>
      <c r="C23" s="53" t="s">
        <v>72</v>
      </c>
      <c r="D23" s="8"/>
      <c r="E23" s="9">
        <f t="shared" si="2"/>
        <v>0</v>
      </c>
      <c r="F23" s="9">
        <v>96316</v>
      </c>
      <c r="G23" s="9">
        <f t="shared" ref="G23:G33" si="5">IF(J23&gt;0,0,F23)</f>
        <v>0</v>
      </c>
      <c r="H23" s="9">
        <f t="shared" si="4"/>
        <v>0</v>
      </c>
      <c r="I23" s="9"/>
      <c r="J23" s="50" t="s">
        <v>70</v>
      </c>
      <c r="K23" s="10">
        <v>6861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45247</v>
      </c>
      <c r="B24" s="7" t="s">
        <v>75</v>
      </c>
      <c r="C24" s="53" t="s">
        <v>72</v>
      </c>
      <c r="D24" s="9"/>
      <c r="E24" s="9">
        <f t="shared" ref="E24:E38" si="6">+D24</f>
        <v>0</v>
      </c>
      <c r="F24" s="9">
        <v>1438.82</v>
      </c>
      <c r="G24" s="9">
        <f t="shared" si="5"/>
        <v>0</v>
      </c>
      <c r="H24" s="9">
        <f t="shared" si="4"/>
        <v>0</v>
      </c>
      <c r="I24" s="9"/>
      <c r="J24" s="50" t="s">
        <v>68</v>
      </c>
      <c r="K24" s="10">
        <v>6854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x14ac:dyDescent="0.2">
      <c r="A25" s="54">
        <v>45280</v>
      </c>
      <c r="B25" s="55" t="s">
        <v>76</v>
      </c>
      <c r="C25" s="53" t="s">
        <v>72</v>
      </c>
      <c r="E25" s="9">
        <f t="shared" si="6"/>
        <v>0</v>
      </c>
      <c r="F25" s="115">
        <v>125</v>
      </c>
      <c r="G25" s="9">
        <f t="shared" si="5"/>
        <v>125</v>
      </c>
      <c r="H25" s="9">
        <f t="shared" si="4"/>
        <v>0</v>
      </c>
      <c r="I25" s="115"/>
      <c r="K25" s="94">
        <v>6861</v>
      </c>
      <c r="L25" s="115"/>
    </row>
    <row r="26" spans="1:254" x14ac:dyDescent="0.2">
      <c r="A26" s="54">
        <v>45280</v>
      </c>
      <c r="B26" s="55" t="s">
        <v>77</v>
      </c>
      <c r="C26" s="53" t="s">
        <v>72</v>
      </c>
      <c r="E26" s="9">
        <f t="shared" si="6"/>
        <v>0</v>
      </c>
      <c r="F26" s="115">
        <v>125</v>
      </c>
      <c r="G26" s="9">
        <f t="shared" si="5"/>
        <v>125</v>
      </c>
      <c r="H26" s="9">
        <f t="shared" si="4"/>
        <v>0</v>
      </c>
      <c r="I26" s="115"/>
      <c r="K26" s="94">
        <v>6861</v>
      </c>
      <c r="L26" s="115"/>
    </row>
    <row r="27" spans="1:254" s="11" customFormat="1" ht="14.1" customHeight="1" x14ac:dyDescent="0.2">
      <c r="A27" s="6">
        <v>45294</v>
      </c>
      <c r="B27" s="116" t="s">
        <v>78</v>
      </c>
      <c r="C27" s="53" t="s">
        <v>72</v>
      </c>
      <c r="D27" s="9">
        <v>-156265</v>
      </c>
      <c r="E27" s="9">
        <f t="shared" si="6"/>
        <v>-156265</v>
      </c>
      <c r="F27" s="9"/>
      <c r="G27" s="9">
        <f t="shared" si="5"/>
        <v>0</v>
      </c>
      <c r="H27" s="9">
        <f t="shared" si="4"/>
        <v>-156265</v>
      </c>
      <c r="I27" s="9"/>
      <c r="J27" s="50"/>
      <c r="K27" s="10">
        <v>4663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x14ac:dyDescent="0.2">
      <c r="A28" s="54">
        <v>45293</v>
      </c>
      <c r="B28" s="55" t="s">
        <v>79</v>
      </c>
      <c r="C28" s="53" t="s">
        <v>72</v>
      </c>
      <c r="E28" s="9">
        <f t="shared" si="6"/>
        <v>0</v>
      </c>
      <c r="F28" s="115">
        <v>321.2</v>
      </c>
      <c r="G28" s="9">
        <f t="shared" si="5"/>
        <v>321.2</v>
      </c>
      <c r="H28" s="9">
        <f t="shared" si="4"/>
        <v>0</v>
      </c>
      <c r="K28" s="94">
        <v>6861</v>
      </c>
    </row>
    <row r="29" spans="1:254" x14ac:dyDescent="0.2">
      <c r="A29" s="54">
        <v>45308</v>
      </c>
      <c r="B29" s="55" t="s">
        <v>80</v>
      </c>
      <c r="C29" s="56" t="s">
        <v>72</v>
      </c>
      <c r="E29" s="9">
        <f t="shared" si="6"/>
        <v>0</v>
      </c>
      <c r="F29" s="115">
        <v>125</v>
      </c>
      <c r="G29" s="9">
        <f t="shared" si="5"/>
        <v>125</v>
      </c>
      <c r="H29" s="9">
        <f t="shared" si="4"/>
        <v>0</v>
      </c>
      <c r="I29" s="115"/>
      <c r="K29" s="94">
        <v>6861</v>
      </c>
      <c r="L29" s="115"/>
      <c r="P29" s="9"/>
      <c r="Q29" s="115"/>
    </row>
    <row r="30" spans="1:254" s="11" customFormat="1" ht="14.1" customHeight="1" x14ac:dyDescent="0.2">
      <c r="A30" s="6">
        <v>45315</v>
      </c>
      <c r="B30" s="7" t="s">
        <v>81</v>
      </c>
      <c r="C30" s="53" t="s">
        <v>72</v>
      </c>
      <c r="D30" s="9"/>
      <c r="E30" s="9">
        <f t="shared" si="6"/>
        <v>0</v>
      </c>
      <c r="F30" s="9">
        <v>14173.97</v>
      </c>
      <c r="G30" s="9">
        <f t="shared" si="5"/>
        <v>0</v>
      </c>
      <c r="H30" s="9">
        <f t="shared" si="4"/>
        <v>0</v>
      </c>
      <c r="I30" s="9"/>
      <c r="J30" s="50" t="s">
        <v>68</v>
      </c>
      <c r="K30" s="10">
        <v>6854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45327</v>
      </c>
      <c r="B31" s="117" t="s">
        <v>82</v>
      </c>
      <c r="C31" s="53" t="s">
        <v>72</v>
      </c>
      <c r="D31" s="9">
        <v>4200000</v>
      </c>
      <c r="E31" s="9">
        <f t="shared" si="6"/>
        <v>4200000</v>
      </c>
      <c r="F31" s="9"/>
      <c r="G31" s="9">
        <f t="shared" si="5"/>
        <v>0</v>
      </c>
      <c r="H31" s="9">
        <f t="shared" si="4"/>
        <v>4200000</v>
      </c>
      <c r="I31" s="9"/>
      <c r="J31" s="50"/>
      <c r="K31" s="10">
        <v>4667</v>
      </c>
      <c r="L31" s="9"/>
      <c r="M31" s="9" t="s">
        <v>83</v>
      </c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45335</v>
      </c>
      <c r="B32" s="7" t="s">
        <v>84</v>
      </c>
      <c r="C32" s="53" t="s">
        <v>72</v>
      </c>
      <c r="D32" s="9"/>
      <c r="E32" s="9">
        <f t="shared" si="6"/>
        <v>0</v>
      </c>
      <c r="F32" s="9">
        <v>6081.07</v>
      </c>
      <c r="G32" s="9">
        <f t="shared" si="5"/>
        <v>0</v>
      </c>
      <c r="H32" s="9">
        <f t="shared" ref="H32:H34" si="7">+D32</f>
        <v>0</v>
      </c>
      <c r="I32" s="9"/>
      <c r="J32" s="50" t="s">
        <v>68</v>
      </c>
      <c r="K32" s="10">
        <v>6854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45352</v>
      </c>
      <c r="B33" s="7" t="s">
        <v>85</v>
      </c>
      <c r="C33" s="53" t="s">
        <v>72</v>
      </c>
      <c r="D33" s="9"/>
      <c r="E33" s="9">
        <f t="shared" si="6"/>
        <v>0</v>
      </c>
      <c r="F33" s="9">
        <v>12039.5</v>
      </c>
      <c r="G33" s="9">
        <f t="shared" si="5"/>
        <v>0</v>
      </c>
      <c r="H33" s="9">
        <f t="shared" si="7"/>
        <v>0</v>
      </c>
      <c r="I33" s="9"/>
      <c r="J33" s="50" t="s">
        <v>70</v>
      </c>
      <c r="K33" s="10">
        <v>6861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45357</v>
      </c>
      <c r="B34" s="7" t="s">
        <v>86</v>
      </c>
      <c r="C34" s="53" t="s">
        <v>67</v>
      </c>
      <c r="D34" s="9"/>
      <c r="E34" s="9">
        <f t="shared" si="6"/>
        <v>0</v>
      </c>
      <c r="F34" s="9"/>
      <c r="G34" s="9">
        <v>20880.37</v>
      </c>
      <c r="H34" s="9">
        <f t="shared" si="7"/>
        <v>0</v>
      </c>
      <c r="I34" s="9"/>
      <c r="J34" s="50" t="s">
        <v>87</v>
      </c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45350</v>
      </c>
      <c r="B35" s="7" t="s">
        <v>88</v>
      </c>
      <c r="C35" s="53" t="s">
        <v>67</v>
      </c>
      <c r="D35" s="9"/>
      <c r="E35" s="9">
        <f t="shared" si="6"/>
        <v>0</v>
      </c>
      <c r="F35" s="9"/>
      <c r="G35" s="9">
        <v>2088037</v>
      </c>
      <c r="H35" s="9">
        <f t="shared" ref="H35:H50" si="8">+D35</f>
        <v>0</v>
      </c>
      <c r="I35" s="9"/>
      <c r="J35" s="50" t="s">
        <v>89</v>
      </c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45385</v>
      </c>
      <c r="B36" s="7" t="s">
        <v>90</v>
      </c>
      <c r="C36" s="53" t="s">
        <v>72</v>
      </c>
      <c r="D36" s="9"/>
      <c r="E36" s="9">
        <f t="shared" si="6"/>
        <v>0</v>
      </c>
      <c r="F36" s="9">
        <v>2407.9</v>
      </c>
      <c r="G36" s="9">
        <f t="shared" ref="G36:G50" si="9">IF(J36&gt;0,0,F36)</f>
        <v>0</v>
      </c>
      <c r="H36" s="9">
        <f t="shared" si="8"/>
        <v>0</v>
      </c>
      <c r="I36" s="9"/>
      <c r="J36" s="50" t="s">
        <v>70</v>
      </c>
      <c r="K36" s="10">
        <v>6861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45393</v>
      </c>
      <c r="B37" s="7" t="s">
        <v>91</v>
      </c>
      <c r="C37" s="53" t="s">
        <v>72</v>
      </c>
      <c r="D37" s="9"/>
      <c r="E37" s="9">
        <f t="shared" si="6"/>
        <v>0</v>
      </c>
      <c r="F37" s="9">
        <v>104063.85</v>
      </c>
      <c r="G37" s="9">
        <f t="shared" si="9"/>
        <v>0</v>
      </c>
      <c r="H37" s="9">
        <f t="shared" si="8"/>
        <v>0</v>
      </c>
      <c r="I37" s="9"/>
      <c r="J37" s="50" t="s">
        <v>89</v>
      </c>
      <c r="K37" s="10">
        <v>6811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>
        <v>45393</v>
      </c>
      <c r="B38" s="7" t="s">
        <v>92</v>
      </c>
      <c r="C38" s="53" t="s">
        <v>72</v>
      </c>
      <c r="D38" s="9"/>
      <c r="E38" s="9">
        <f t="shared" si="6"/>
        <v>0</v>
      </c>
      <c r="F38" s="9">
        <v>5477.05</v>
      </c>
      <c r="G38" s="9">
        <f t="shared" si="9"/>
        <v>0</v>
      </c>
      <c r="H38" s="9">
        <f t="shared" si="8"/>
        <v>0</v>
      </c>
      <c r="I38" s="9"/>
      <c r="J38" s="50" t="s">
        <v>89</v>
      </c>
      <c r="K38" s="10">
        <v>6811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>
        <v>45399</v>
      </c>
      <c r="B39" s="7" t="s">
        <v>93</v>
      </c>
      <c r="C39" s="53" t="s">
        <v>72</v>
      </c>
      <c r="D39" s="9"/>
      <c r="E39" s="9">
        <f t="shared" ref="E39:E54" si="10">+D39</f>
        <v>0</v>
      </c>
      <c r="F39" s="9">
        <v>8783.6200000000008</v>
      </c>
      <c r="G39" s="9">
        <f t="shared" si="9"/>
        <v>0</v>
      </c>
      <c r="H39" s="9">
        <f t="shared" si="8"/>
        <v>0</v>
      </c>
      <c r="I39" s="9"/>
      <c r="J39" s="50" t="s">
        <v>68</v>
      </c>
      <c r="K39" s="10">
        <v>6854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>
        <v>45408</v>
      </c>
      <c r="B40" s="118" t="s">
        <v>94</v>
      </c>
      <c r="C40" s="53" t="s">
        <v>72</v>
      </c>
      <c r="D40" s="9"/>
      <c r="E40" s="9">
        <f t="shared" si="10"/>
        <v>0</v>
      </c>
      <c r="F40" s="9">
        <v>2088.84</v>
      </c>
      <c r="G40" s="9">
        <f t="shared" si="9"/>
        <v>2088.84</v>
      </c>
      <c r="H40" s="9">
        <f t="shared" si="8"/>
        <v>0</v>
      </c>
      <c r="I40" s="9"/>
      <c r="J40" s="50"/>
      <c r="K40" s="10">
        <v>6872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45419</v>
      </c>
      <c r="B41" s="7" t="s">
        <v>95</v>
      </c>
      <c r="C41" s="53" t="s">
        <v>72</v>
      </c>
      <c r="D41" s="9"/>
      <c r="E41" s="9">
        <f t="shared" si="10"/>
        <v>0</v>
      </c>
      <c r="F41" s="9">
        <v>4815.8</v>
      </c>
      <c r="G41" s="9">
        <f t="shared" si="9"/>
        <v>0</v>
      </c>
      <c r="H41" s="9">
        <f t="shared" si="8"/>
        <v>0</v>
      </c>
      <c r="I41" s="9"/>
      <c r="J41" s="50" t="s">
        <v>70</v>
      </c>
      <c r="K41" s="10">
        <v>6861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45429</v>
      </c>
      <c r="B42" s="7" t="s">
        <v>96</v>
      </c>
      <c r="C42" s="53" t="s">
        <v>72</v>
      </c>
      <c r="D42" s="9"/>
      <c r="E42" s="9">
        <f t="shared" si="10"/>
        <v>0</v>
      </c>
      <c r="F42" s="9">
        <v>694</v>
      </c>
      <c r="G42" s="9">
        <f t="shared" si="9"/>
        <v>0</v>
      </c>
      <c r="H42" s="9">
        <f t="shared" si="8"/>
        <v>0</v>
      </c>
      <c r="I42" s="9"/>
      <c r="J42" s="50" t="s">
        <v>68</v>
      </c>
      <c r="K42" s="10">
        <v>6854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>
        <v>45446</v>
      </c>
      <c r="B43" s="7" t="s">
        <v>97</v>
      </c>
      <c r="C43" s="53" t="s">
        <v>52</v>
      </c>
      <c r="D43" s="9"/>
      <c r="E43" s="9">
        <f t="shared" si="10"/>
        <v>0</v>
      </c>
      <c r="F43" s="9">
        <v>4815.8</v>
      </c>
      <c r="G43" s="9">
        <f t="shared" si="9"/>
        <v>0</v>
      </c>
      <c r="H43" s="9">
        <f t="shared" si="8"/>
        <v>0</v>
      </c>
      <c r="I43" s="9"/>
      <c r="J43" s="50" t="s">
        <v>70</v>
      </c>
      <c r="K43" s="10">
        <v>6861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>
        <v>45456</v>
      </c>
      <c r="B44" s="49" t="s">
        <v>98</v>
      </c>
      <c r="C44" s="53" t="s">
        <v>52</v>
      </c>
      <c r="D44" s="9"/>
      <c r="E44" s="9">
        <f t="shared" si="10"/>
        <v>0</v>
      </c>
      <c r="F44" s="9">
        <v>576474.25</v>
      </c>
      <c r="G44" s="9">
        <f t="shared" si="9"/>
        <v>0</v>
      </c>
      <c r="H44" s="9">
        <f t="shared" si="8"/>
        <v>0</v>
      </c>
      <c r="I44" s="9"/>
      <c r="J44" s="50" t="s">
        <v>89</v>
      </c>
      <c r="K44" s="10">
        <v>6811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>
        <v>45456</v>
      </c>
      <c r="B45" s="7" t="s">
        <v>99</v>
      </c>
      <c r="C45" s="53" t="s">
        <v>52</v>
      </c>
      <c r="D45" s="9"/>
      <c r="E45" s="9">
        <f t="shared" si="10"/>
        <v>0</v>
      </c>
      <c r="F45" s="9">
        <v>30340.75</v>
      </c>
      <c r="G45" s="9">
        <f t="shared" si="9"/>
        <v>0</v>
      </c>
      <c r="H45" s="9">
        <f t="shared" si="8"/>
        <v>0</v>
      </c>
      <c r="I45" s="9"/>
      <c r="J45" s="50" t="s">
        <v>89</v>
      </c>
      <c r="K45" s="10">
        <v>6811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>
        <v>45467</v>
      </c>
      <c r="B46" s="7" t="s">
        <v>100</v>
      </c>
      <c r="C46" s="53" t="s">
        <v>101</v>
      </c>
      <c r="D46" s="9"/>
      <c r="E46" s="9">
        <f t="shared" si="10"/>
        <v>0</v>
      </c>
      <c r="F46" s="9"/>
      <c r="G46" s="9">
        <v>21058.45</v>
      </c>
      <c r="H46" s="9">
        <f t="shared" si="8"/>
        <v>0</v>
      </c>
      <c r="I46" s="9"/>
      <c r="J46" s="50" t="s">
        <v>89</v>
      </c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>
        <v>45468</v>
      </c>
      <c r="B47" s="7" t="s">
        <v>102</v>
      </c>
      <c r="C47" s="53" t="s">
        <v>52</v>
      </c>
      <c r="D47" s="9"/>
      <c r="E47" s="9">
        <f t="shared" si="10"/>
        <v>0</v>
      </c>
      <c r="F47" s="9">
        <v>241775.52</v>
      </c>
      <c r="G47" s="9">
        <f t="shared" si="9"/>
        <v>0</v>
      </c>
      <c r="H47" s="9">
        <f t="shared" si="8"/>
        <v>0</v>
      </c>
      <c r="I47" s="9"/>
      <c r="J47" s="50" t="s">
        <v>89</v>
      </c>
      <c r="K47" s="10">
        <v>6811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>
        <v>45468</v>
      </c>
      <c r="B48" s="7" t="s">
        <v>103</v>
      </c>
      <c r="C48" s="53" t="s">
        <v>52</v>
      </c>
      <c r="D48" s="9"/>
      <c r="E48" s="9">
        <f t="shared" si="10"/>
        <v>0</v>
      </c>
      <c r="F48" s="9">
        <v>12725.03</v>
      </c>
      <c r="G48" s="9">
        <f t="shared" si="9"/>
        <v>0</v>
      </c>
      <c r="H48" s="9">
        <f t="shared" si="8"/>
        <v>0</v>
      </c>
      <c r="I48" s="9"/>
      <c r="J48" s="50" t="s">
        <v>89</v>
      </c>
      <c r="K48" s="10">
        <v>6811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 t="s">
        <v>104</v>
      </c>
      <c r="B49" s="7" t="s">
        <v>105</v>
      </c>
      <c r="C49" s="53" t="s">
        <v>52</v>
      </c>
      <c r="D49" s="9"/>
      <c r="E49" s="9">
        <f t="shared" si="10"/>
        <v>0</v>
      </c>
      <c r="F49" s="9">
        <v>4815.8</v>
      </c>
      <c r="G49" s="9">
        <f t="shared" si="9"/>
        <v>0</v>
      </c>
      <c r="H49" s="9">
        <f t="shared" si="8"/>
        <v>0</v>
      </c>
      <c r="I49" s="9"/>
      <c r="J49" s="50" t="s">
        <v>70</v>
      </c>
      <c r="K49" s="10">
        <v>6861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 t="s">
        <v>104</v>
      </c>
      <c r="B50" s="7" t="s">
        <v>106</v>
      </c>
      <c r="C50" s="53" t="s">
        <v>52</v>
      </c>
      <c r="D50" s="9"/>
      <c r="E50" s="9">
        <f t="shared" si="10"/>
        <v>0</v>
      </c>
      <c r="F50" s="9">
        <v>295</v>
      </c>
      <c r="G50" s="9">
        <f t="shared" si="9"/>
        <v>0</v>
      </c>
      <c r="H50" s="9">
        <f t="shared" si="8"/>
        <v>0</v>
      </c>
      <c r="I50" s="9"/>
      <c r="J50" s="50" t="s">
        <v>107</v>
      </c>
      <c r="K50" s="10">
        <v>6854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 t="s">
        <v>104</v>
      </c>
      <c r="B51" s="7" t="s">
        <v>108</v>
      </c>
      <c r="C51" s="53" t="s">
        <v>52</v>
      </c>
      <c r="D51" s="9"/>
      <c r="E51" s="9">
        <f t="shared" si="10"/>
        <v>0</v>
      </c>
      <c r="F51" s="9">
        <v>222167.9</v>
      </c>
      <c r="G51" s="9">
        <f t="shared" ref="G51:G67" si="11">IF(J51&gt;0,0,F51)</f>
        <v>0</v>
      </c>
      <c r="H51" s="9">
        <f t="shared" ref="H51:H67" si="12">+D51</f>
        <v>0</v>
      </c>
      <c r="I51" s="9"/>
      <c r="J51" s="50" t="s">
        <v>89</v>
      </c>
      <c r="K51" s="10">
        <v>6811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 t="s">
        <v>104</v>
      </c>
      <c r="B52" s="7" t="s">
        <v>109</v>
      </c>
      <c r="C52" s="53" t="s">
        <v>52</v>
      </c>
      <c r="D52" s="9"/>
      <c r="E52" s="9">
        <f t="shared" si="10"/>
        <v>0</v>
      </c>
      <c r="F52" s="9">
        <v>11693.05</v>
      </c>
      <c r="G52" s="9">
        <f t="shared" si="11"/>
        <v>0</v>
      </c>
      <c r="H52" s="9">
        <f t="shared" si="12"/>
        <v>0</v>
      </c>
      <c r="I52" s="9"/>
      <c r="J52" s="50" t="s">
        <v>110</v>
      </c>
      <c r="K52" s="10">
        <v>6811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 t="s">
        <v>104</v>
      </c>
      <c r="B53" s="7" t="s">
        <v>111</v>
      </c>
      <c r="C53" s="53" t="s">
        <v>52</v>
      </c>
      <c r="D53" s="9"/>
      <c r="E53" s="9">
        <f t="shared" si="10"/>
        <v>0</v>
      </c>
      <c r="F53" s="9">
        <v>442.4</v>
      </c>
      <c r="G53" s="9">
        <f t="shared" si="11"/>
        <v>0</v>
      </c>
      <c r="H53" s="9">
        <f t="shared" si="12"/>
        <v>0</v>
      </c>
      <c r="I53" s="9"/>
      <c r="J53" s="50" t="s">
        <v>87</v>
      </c>
      <c r="K53" s="10">
        <v>6873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46" t="s">
        <v>112</v>
      </c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>
        <v>45533</v>
      </c>
      <c r="B57" s="7" t="s">
        <v>113</v>
      </c>
      <c r="C57" s="53" t="s">
        <v>72</v>
      </c>
      <c r="D57" s="9"/>
      <c r="E57" s="9">
        <f t="shared" si="13"/>
        <v>0</v>
      </c>
      <c r="F57" s="9">
        <v>104042.86</v>
      </c>
      <c r="G57" s="9">
        <f t="shared" si="11"/>
        <v>0</v>
      </c>
      <c r="H57" s="9">
        <f t="shared" si="12"/>
        <v>0</v>
      </c>
      <c r="I57" s="9"/>
      <c r="J57" s="50" t="s">
        <v>89</v>
      </c>
      <c r="K57" s="10">
        <v>6811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>
        <v>45533</v>
      </c>
      <c r="B58" s="7" t="s">
        <v>114</v>
      </c>
      <c r="C58" s="53" t="s">
        <v>72</v>
      </c>
      <c r="D58" s="9"/>
      <c r="E58" s="9">
        <f t="shared" si="13"/>
        <v>0</v>
      </c>
      <c r="F58" s="9">
        <v>5475.94</v>
      </c>
      <c r="G58" s="9">
        <f t="shared" si="11"/>
        <v>0</v>
      </c>
      <c r="H58" s="9">
        <f t="shared" si="12"/>
        <v>0</v>
      </c>
      <c r="I58" s="9"/>
      <c r="J58" s="50" t="s">
        <v>89</v>
      </c>
      <c r="K58" s="10">
        <v>6811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>
        <v>45520</v>
      </c>
      <c r="B59" s="7" t="s">
        <v>115</v>
      </c>
      <c r="C59" s="53" t="s">
        <v>72</v>
      </c>
      <c r="D59" s="9"/>
      <c r="E59" s="9">
        <f t="shared" si="13"/>
        <v>0</v>
      </c>
      <c r="F59" s="9">
        <v>793</v>
      </c>
      <c r="G59" s="9">
        <f t="shared" si="11"/>
        <v>0</v>
      </c>
      <c r="H59" s="9">
        <f t="shared" si="12"/>
        <v>0</v>
      </c>
      <c r="I59" s="9"/>
      <c r="J59" s="50" t="s">
        <v>68</v>
      </c>
      <c r="K59" s="10">
        <v>6811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>
        <v>45512</v>
      </c>
      <c r="B60" s="7" t="s">
        <v>116</v>
      </c>
      <c r="C60" s="53" t="s">
        <v>72</v>
      </c>
      <c r="D60" s="9"/>
      <c r="E60" s="9">
        <f t="shared" si="13"/>
        <v>0</v>
      </c>
      <c r="F60" s="9">
        <v>4815.8</v>
      </c>
      <c r="G60" s="9">
        <f t="shared" si="11"/>
        <v>0</v>
      </c>
      <c r="H60" s="9">
        <f t="shared" si="12"/>
        <v>0</v>
      </c>
      <c r="I60" s="9"/>
      <c r="J60" s="50" t="s">
        <v>70</v>
      </c>
      <c r="K60" s="10">
        <v>6861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>
        <v>45540</v>
      </c>
      <c r="B61" s="7" t="s">
        <v>117</v>
      </c>
      <c r="C61" s="53" t="s">
        <v>72</v>
      </c>
      <c r="D61" s="9"/>
      <c r="E61" s="9">
        <f t="shared" si="13"/>
        <v>0</v>
      </c>
      <c r="F61" s="9">
        <v>4815.8</v>
      </c>
      <c r="G61" s="9">
        <f t="shared" si="11"/>
        <v>0</v>
      </c>
      <c r="H61" s="9">
        <f t="shared" si="12"/>
        <v>0</v>
      </c>
      <c r="I61" s="9"/>
      <c r="J61" s="50" t="s">
        <v>70</v>
      </c>
      <c r="K61" s="10">
        <v>6861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>
        <v>45510</v>
      </c>
      <c r="B62" s="118" t="s">
        <v>118</v>
      </c>
      <c r="C62" s="53" t="s">
        <v>72</v>
      </c>
      <c r="D62" s="9"/>
      <c r="E62" s="9">
        <f t="shared" si="13"/>
        <v>0</v>
      </c>
      <c r="F62" s="9">
        <v>1563</v>
      </c>
      <c r="G62" s="9">
        <f t="shared" si="11"/>
        <v>1563</v>
      </c>
      <c r="H62" s="9">
        <f t="shared" si="12"/>
        <v>0</v>
      </c>
      <c r="I62" s="9"/>
      <c r="J62" s="50"/>
      <c r="K62" s="10">
        <v>6870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>
        <v>45539</v>
      </c>
      <c r="B63" s="7" t="s">
        <v>119</v>
      </c>
      <c r="C63" s="53" t="s">
        <v>72</v>
      </c>
      <c r="D63" s="9"/>
      <c r="E63" s="9">
        <f t="shared" si="13"/>
        <v>0</v>
      </c>
      <c r="F63" s="9">
        <v>221.2</v>
      </c>
      <c r="G63" s="9">
        <f t="shared" si="11"/>
        <v>0</v>
      </c>
      <c r="H63" s="9">
        <f t="shared" si="12"/>
        <v>0</v>
      </c>
      <c r="I63" s="9"/>
      <c r="J63" s="50" t="s">
        <v>87</v>
      </c>
      <c r="K63" s="10">
        <v>6873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>
        <v>45546</v>
      </c>
      <c r="B64" s="7" t="s">
        <v>120</v>
      </c>
      <c r="C64" s="53" t="s">
        <v>101</v>
      </c>
      <c r="D64" s="9"/>
      <c r="E64" s="9">
        <f t="shared" si="13"/>
        <v>0</v>
      </c>
      <c r="F64" s="9"/>
      <c r="G64" s="9">
        <v>36798.92</v>
      </c>
      <c r="H64" s="9">
        <f t="shared" si="12"/>
        <v>0</v>
      </c>
      <c r="I64" s="9"/>
      <c r="J64" s="50" t="s">
        <v>68</v>
      </c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>
        <v>45552</v>
      </c>
      <c r="B65" s="7" t="s">
        <v>121</v>
      </c>
      <c r="C65" s="53" t="s">
        <v>72</v>
      </c>
      <c r="D65" s="9"/>
      <c r="E65" s="9">
        <f t="shared" si="13"/>
        <v>0</v>
      </c>
      <c r="F65" s="9">
        <v>191440.06</v>
      </c>
      <c r="G65" s="9">
        <f t="shared" si="11"/>
        <v>0</v>
      </c>
      <c r="H65" s="9">
        <f t="shared" si="12"/>
        <v>0</v>
      </c>
      <c r="I65" s="9"/>
      <c r="J65" s="50" t="s">
        <v>89</v>
      </c>
      <c r="K65" s="10">
        <v>6811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>
        <v>45552</v>
      </c>
      <c r="B66" s="7" t="s">
        <v>122</v>
      </c>
      <c r="C66" s="53" t="s">
        <v>72</v>
      </c>
      <c r="D66" s="9"/>
      <c r="E66" s="9">
        <f t="shared" si="13"/>
        <v>0</v>
      </c>
      <c r="F66" s="9">
        <v>10075.790000000001</v>
      </c>
      <c r="G66" s="9">
        <f t="shared" si="11"/>
        <v>0</v>
      </c>
      <c r="H66" s="9">
        <f t="shared" si="12"/>
        <v>0</v>
      </c>
      <c r="I66" s="9"/>
      <c r="J66" s="50" t="s">
        <v>89</v>
      </c>
      <c r="K66" s="10">
        <v>6811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x14ac:dyDescent="0.2">
      <c r="A67" s="54">
        <v>45567</v>
      </c>
      <c r="B67" s="55" t="s">
        <v>123</v>
      </c>
      <c r="C67" s="53" t="s">
        <v>72</v>
      </c>
      <c r="D67" s="11"/>
      <c r="E67" s="9">
        <f t="shared" si="13"/>
        <v>0</v>
      </c>
      <c r="F67" s="115">
        <v>125</v>
      </c>
      <c r="G67" s="9">
        <f t="shared" si="11"/>
        <v>125</v>
      </c>
      <c r="H67" s="9">
        <f t="shared" si="12"/>
        <v>0</v>
      </c>
      <c r="K67" s="94">
        <v>6873</v>
      </c>
    </row>
    <row r="68" spans="1:254" s="11" customFormat="1" ht="14.1" customHeight="1" x14ac:dyDescent="0.2">
      <c r="A68" s="6">
        <v>45580</v>
      </c>
      <c r="B68" s="7" t="s">
        <v>124</v>
      </c>
      <c r="C68" s="53" t="s">
        <v>72</v>
      </c>
      <c r="D68" s="9"/>
      <c r="E68" s="9">
        <f t="shared" si="13"/>
        <v>0</v>
      </c>
      <c r="F68" s="9">
        <v>4815.8</v>
      </c>
      <c r="G68" s="9">
        <f t="shared" ref="G68:G82" si="14">IF(J68&gt;0,0,F68)</f>
        <v>0</v>
      </c>
      <c r="H68" s="9">
        <f t="shared" ref="H68:H82" si="15">+D68</f>
        <v>0</v>
      </c>
      <c r="I68" s="9"/>
      <c r="J68" s="50" t="s">
        <v>70</v>
      </c>
      <c r="K68" s="10">
        <v>6861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>
        <v>45580</v>
      </c>
      <c r="B69" s="7" t="s">
        <v>125</v>
      </c>
      <c r="C69" s="53" t="s">
        <v>72</v>
      </c>
      <c r="D69" s="9"/>
      <c r="E69" s="9">
        <f t="shared" si="13"/>
        <v>0</v>
      </c>
      <c r="F69" s="9">
        <v>174838.57</v>
      </c>
      <c r="G69" s="9">
        <f t="shared" si="14"/>
        <v>0</v>
      </c>
      <c r="H69" s="9">
        <f t="shared" si="15"/>
        <v>0</v>
      </c>
      <c r="I69" s="9"/>
      <c r="J69" s="50" t="s">
        <v>89</v>
      </c>
      <c r="K69" s="10">
        <v>6811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>
        <v>45580</v>
      </c>
      <c r="B70" s="7" t="s">
        <v>126</v>
      </c>
      <c r="C70" s="53" t="s">
        <v>72</v>
      </c>
      <c r="D70" s="9"/>
      <c r="E70" s="9">
        <f t="shared" si="13"/>
        <v>0</v>
      </c>
      <c r="F70" s="9">
        <v>9202.0300000000007</v>
      </c>
      <c r="G70" s="9">
        <f t="shared" si="14"/>
        <v>0</v>
      </c>
      <c r="H70" s="9">
        <f t="shared" si="15"/>
        <v>0</v>
      </c>
      <c r="I70" s="9"/>
      <c r="J70" s="50" t="s">
        <v>89</v>
      </c>
      <c r="K70" s="10">
        <v>6811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>
        <v>45587</v>
      </c>
      <c r="B71" s="7" t="s">
        <v>127</v>
      </c>
      <c r="C71" s="53" t="s">
        <v>72</v>
      </c>
      <c r="D71" s="9"/>
      <c r="E71" s="9">
        <f t="shared" ref="E71:E86" si="16">+D71</f>
        <v>0</v>
      </c>
      <c r="F71" s="9">
        <v>3149</v>
      </c>
      <c r="G71" s="9">
        <f t="shared" si="14"/>
        <v>0</v>
      </c>
      <c r="H71" s="9">
        <f t="shared" si="15"/>
        <v>0</v>
      </c>
      <c r="I71" s="9"/>
      <c r="J71" s="50" t="s">
        <v>68</v>
      </c>
      <c r="K71" s="10">
        <v>6854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>
        <v>45597</v>
      </c>
      <c r="B72" s="119" t="s">
        <v>128</v>
      </c>
      <c r="C72" s="53" t="s">
        <v>72</v>
      </c>
      <c r="D72" s="9">
        <v>156265</v>
      </c>
      <c r="E72" s="9">
        <f t="shared" si="16"/>
        <v>156265</v>
      </c>
      <c r="F72" s="9"/>
      <c r="G72" s="9">
        <f t="shared" si="14"/>
        <v>0</v>
      </c>
      <c r="H72" s="9">
        <f t="shared" si="15"/>
        <v>156265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>
        <v>45602</v>
      </c>
      <c r="B73" s="7" t="s">
        <v>129</v>
      </c>
      <c r="C73" s="53" t="s">
        <v>72</v>
      </c>
      <c r="D73" s="9"/>
      <c r="E73" s="9">
        <f t="shared" si="16"/>
        <v>0</v>
      </c>
      <c r="F73" s="9">
        <v>4815.8</v>
      </c>
      <c r="G73" s="9">
        <f t="shared" si="14"/>
        <v>0</v>
      </c>
      <c r="H73" s="9">
        <f t="shared" si="15"/>
        <v>0</v>
      </c>
      <c r="I73" s="9"/>
      <c r="J73" s="50" t="s">
        <v>70</v>
      </c>
      <c r="K73" s="10">
        <v>6861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>
        <v>45603</v>
      </c>
      <c r="B74" s="7" t="s">
        <v>130</v>
      </c>
      <c r="C74" s="53" t="s">
        <v>72</v>
      </c>
      <c r="D74" s="9"/>
      <c r="E74" s="9">
        <f t="shared" si="16"/>
        <v>0</v>
      </c>
      <c r="F74" s="9">
        <v>221.2</v>
      </c>
      <c r="G74" s="9">
        <f t="shared" si="14"/>
        <v>0</v>
      </c>
      <c r="H74" s="9">
        <f t="shared" si="15"/>
        <v>0</v>
      </c>
      <c r="I74" s="9"/>
      <c r="J74" s="50" t="s">
        <v>87</v>
      </c>
      <c r="K74" s="10">
        <v>6873</v>
      </c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>
        <v>45609</v>
      </c>
      <c r="B75" s="7" t="s">
        <v>131</v>
      </c>
      <c r="C75" s="53" t="s">
        <v>72</v>
      </c>
      <c r="D75" s="9"/>
      <c r="E75" s="9">
        <f t="shared" si="16"/>
        <v>0</v>
      </c>
      <c r="F75" s="9">
        <v>827.99</v>
      </c>
      <c r="G75" s="9">
        <f t="shared" si="14"/>
        <v>0</v>
      </c>
      <c r="H75" s="9">
        <f t="shared" si="15"/>
        <v>0</v>
      </c>
      <c r="I75" s="9"/>
      <c r="J75" s="50" t="s">
        <v>68</v>
      </c>
      <c r="K75" s="10">
        <v>6854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>
        <v>45622</v>
      </c>
      <c r="B76" s="7" t="s">
        <v>132</v>
      </c>
      <c r="C76" s="53" t="s">
        <v>72</v>
      </c>
      <c r="D76" s="9"/>
      <c r="E76" s="9">
        <f t="shared" si="16"/>
        <v>0</v>
      </c>
      <c r="F76" s="9">
        <v>222890</v>
      </c>
      <c r="G76" s="9">
        <f t="shared" si="14"/>
        <v>0</v>
      </c>
      <c r="H76" s="9">
        <f t="shared" si="15"/>
        <v>0</v>
      </c>
      <c r="I76" s="9"/>
      <c r="J76" s="50" t="s">
        <v>89</v>
      </c>
      <c r="K76" s="10">
        <v>6811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>
        <v>45622</v>
      </c>
      <c r="B77" s="7" t="s">
        <v>133</v>
      </c>
      <c r="C77" s="53" t="s">
        <v>72</v>
      </c>
      <c r="D77" s="9"/>
      <c r="E77" s="9">
        <f t="shared" si="16"/>
        <v>0</v>
      </c>
      <c r="F77" s="9">
        <v>11731.05</v>
      </c>
      <c r="G77" s="9">
        <f t="shared" si="14"/>
        <v>0</v>
      </c>
      <c r="H77" s="9">
        <f t="shared" si="15"/>
        <v>0</v>
      </c>
      <c r="I77" s="9"/>
      <c r="J77" s="50" t="s">
        <v>89</v>
      </c>
      <c r="K77" s="10">
        <v>6811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>
        <v>45631</v>
      </c>
      <c r="B78" s="7" t="s">
        <v>134</v>
      </c>
      <c r="C78" s="53" t="s">
        <v>52</v>
      </c>
      <c r="D78" s="9"/>
      <c r="E78" s="9">
        <f t="shared" si="16"/>
        <v>0</v>
      </c>
      <c r="F78" s="9">
        <v>4815.8</v>
      </c>
      <c r="G78" s="9">
        <f t="shared" si="14"/>
        <v>0</v>
      </c>
      <c r="H78" s="9">
        <f t="shared" si="15"/>
        <v>0</v>
      </c>
      <c r="I78" s="9"/>
      <c r="J78" s="50" t="s">
        <v>70</v>
      </c>
      <c r="K78" s="10">
        <v>6861</v>
      </c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>
        <v>45518</v>
      </c>
      <c r="B79" s="7" t="s">
        <v>135</v>
      </c>
      <c r="C79" s="53" t="s">
        <v>101</v>
      </c>
      <c r="D79" s="9"/>
      <c r="E79" s="9">
        <f t="shared" si="16"/>
        <v>0</v>
      </c>
      <c r="F79" s="9"/>
      <c r="G79" s="9">
        <v>51783.5</v>
      </c>
      <c r="H79" s="9">
        <f t="shared" si="15"/>
        <v>0</v>
      </c>
      <c r="I79" s="9"/>
      <c r="J79" s="50" t="s">
        <v>89</v>
      </c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>
        <v>45635</v>
      </c>
      <c r="B80" s="7" t="s">
        <v>136</v>
      </c>
      <c r="C80" s="53" t="s">
        <v>101</v>
      </c>
      <c r="D80" s="9"/>
      <c r="E80" s="9">
        <f t="shared" si="16"/>
        <v>0</v>
      </c>
      <c r="F80" s="9"/>
      <c r="G80" s="9">
        <v>44257.32</v>
      </c>
      <c r="H80" s="9">
        <f t="shared" si="15"/>
        <v>0</v>
      </c>
      <c r="I80" s="9"/>
      <c r="J80" s="50" t="s">
        <v>89</v>
      </c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>
        <v>45644</v>
      </c>
      <c r="B81" s="7" t="s">
        <v>137</v>
      </c>
      <c r="C81" s="53" t="s">
        <v>52</v>
      </c>
      <c r="D81" s="9"/>
      <c r="E81" s="9">
        <f t="shared" si="16"/>
        <v>0</v>
      </c>
      <c r="F81" s="9">
        <v>4625.2</v>
      </c>
      <c r="G81" s="9">
        <f t="shared" si="14"/>
        <v>0</v>
      </c>
      <c r="H81" s="9">
        <f t="shared" si="15"/>
        <v>0</v>
      </c>
      <c r="I81" s="9"/>
      <c r="J81" s="50" t="s">
        <v>68</v>
      </c>
      <c r="K81" s="10">
        <v>6854</v>
      </c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24135770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2024-12-19T15:57:13Z</dcterms:modified>
</cp:coreProperties>
</file>