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7\"/>
    </mc:Choice>
  </mc:AlternateContent>
  <xr:revisionPtr revIDLastSave="0" documentId="13_ncr:1_{3AD964C5-DEFB-4FAB-85D0-3F3E98E820DA}" xr6:coauthVersionLast="47" xr6:coauthVersionMax="47" xr10:uidLastSave="{00000000-0000-0000-0000-000000000000}"/>
  <bookViews>
    <workbookView xWindow="29355" yWindow="1425" windowWidth="26610" windowHeight="1333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3" i="1" l="1"/>
  <c r="G53" i="1"/>
  <c r="E53" i="1"/>
  <c r="H49" i="1" l="1"/>
  <c r="E49" i="1"/>
  <c r="G30" i="1"/>
  <c r="H28" i="1"/>
  <c r="G28" i="1"/>
  <c r="E28" i="1"/>
  <c r="H22" i="1"/>
  <c r="G22" i="1"/>
  <c r="E22" i="1"/>
  <c r="H21" i="1"/>
  <c r="G21" i="1"/>
  <c r="E21" i="1"/>
  <c r="H15" i="1"/>
  <c r="H16" i="1"/>
  <c r="H17" i="1"/>
  <c r="H18" i="1"/>
  <c r="H19" i="1"/>
  <c r="H20" i="1"/>
  <c r="G16" i="1"/>
  <c r="G17" i="1"/>
  <c r="G18" i="1"/>
  <c r="G19" i="1"/>
  <c r="G20" i="1"/>
  <c r="E15" i="1"/>
  <c r="E16" i="1"/>
  <c r="E17" i="1"/>
  <c r="E18" i="1"/>
  <c r="E19" i="1"/>
  <c r="E20" i="1"/>
  <c r="E23" i="1"/>
  <c r="I11" i="1" l="1"/>
  <c r="F11" i="1"/>
  <c r="D11" i="1"/>
  <c r="H23" i="1" l="1"/>
  <c r="H24" i="1"/>
  <c r="H25" i="1"/>
  <c r="H26" i="1"/>
  <c r="H27" i="1"/>
  <c r="H29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241" i="1"/>
  <c r="G241" i="1"/>
  <c r="H241" i="1"/>
  <c r="G23" i="1"/>
  <c r="E24" i="1"/>
  <c r="G24" i="1"/>
  <c r="E25" i="1"/>
  <c r="E26" i="1"/>
  <c r="E27" i="1"/>
  <c r="G27" i="1"/>
  <c r="E29" i="1"/>
  <c r="G29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50" i="1"/>
  <c r="H50" i="1"/>
  <c r="E51" i="1"/>
  <c r="G51" i="1"/>
  <c r="H51" i="1"/>
  <c r="E52" i="1"/>
  <c r="G52" i="1"/>
  <c r="H52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90" i="1"/>
  <c r="G90" i="1"/>
  <c r="H90" i="1"/>
  <c r="E242" i="1"/>
  <c r="G242" i="1"/>
  <c r="H242" i="1"/>
  <c r="H13" i="1"/>
  <c r="G13" i="1"/>
  <c r="E13" i="1"/>
  <c r="E11" i="1" l="1"/>
  <c r="G11" i="1"/>
  <c r="G7" i="1" s="1"/>
  <c r="H53" i="2"/>
  <c r="Q18" i="2"/>
  <c r="H11" i="1" l="1"/>
</calcChain>
</file>

<file path=xl/sharedStrings.xml><?xml version="1.0" encoding="utf-8"?>
<sst xmlns="http://schemas.openxmlformats.org/spreadsheetml/2006/main" count="401" uniqueCount="112">
  <si>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</si>
  <si>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</si>
  <si>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</si>
  <si>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</si>
  <si>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</si>
  <si>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</si>
  <si>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</si>
  <si>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</si>
  <si>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</si>
  <si>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</si>
  <si>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</si>
  <si>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</si>
  <si>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</si>
  <si>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</si>
  <si>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</si>
  <si>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</si>
  <si>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</si>
  <si>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</si>
  <si>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</si>
  <si>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</si>
  <si>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</si>
  <si>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</si>
  <si>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</si>
  <si>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</si>
  <si>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</si>
  <si>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</si>
  <si>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</si>
  <si>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</si>
  <si>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</si>
  <si>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</si>
  <si>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</si>
  <si>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</si>
  <si>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</si>
  <si>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</si>
  <si>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</si>
  <si>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</si>
  <si>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</si>
  <si>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</si>
  <si>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</si>
  <si>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</si>
  <si>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</si>
  <si>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</si>
  <si>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</si>
  <si>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</si>
  <si>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</si>
  <si>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</si>
  <si>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</si>
  <si>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</si>
  <si>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</si>
  <si>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</si>
  <si>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</si>
  <si>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</si>
  <si>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</si>
  <si>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</si>
  <si>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</si>
  <si>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</si>
  <si>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</si>
  <si>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OPEN</t>
  </si>
  <si>
    <t>FY'23</t>
  </si>
  <si>
    <t>GFFY2024</t>
  </si>
  <si>
    <t>PROVO SLATE CANYON YOUTH CENTER RETAINING WALL</t>
  </si>
  <si>
    <t>3000-300-3347-FXA-24040430</t>
  </si>
  <si>
    <t>08610</t>
  </si>
  <si>
    <t>MCNEIL GROUP - CONTRACT</t>
  </si>
  <si>
    <t>N/A</t>
  </si>
  <si>
    <t>2370316</t>
  </si>
  <si>
    <t>MCNEIL GROUP GAX FC2023062020753</t>
  </si>
  <si>
    <t>13/23</t>
  </si>
  <si>
    <t>MCNEIL GROUP GAX FC2023071422469</t>
  </si>
  <si>
    <t>DF</t>
  </si>
  <si>
    <t>FY'24</t>
  </si>
  <si>
    <t>WC3 PLAN REVIEW GAX 24C5*074</t>
  </si>
  <si>
    <t>WC3 PLAN REVIEW OCT 2023 GAX 24C5*108</t>
  </si>
  <si>
    <t>MCNEIL GROUP GAX FC2023121929287</t>
  </si>
  <si>
    <t xml:space="preserve"> IDT TRFR BUDGETED CONTINGENCY TO 21138300</t>
  </si>
  <si>
    <t>NORTHWAY MOUNTAIN DIVISION LLC - CONTRACT</t>
  </si>
  <si>
    <t>2475260</t>
  </si>
  <si>
    <t>MCNIEL GROUP     AMD 001</t>
  </si>
  <si>
    <t>CO</t>
  </si>
  <si>
    <t>TRNSF FY24 CAP IMP FUNDS TO 24040430 FROM 24376300  HB006 ITEM 72</t>
  </si>
  <si>
    <t>ITA 24*085 COFC INS</t>
  </si>
  <si>
    <t>MCNEIL GROUP GAX FC2024040134037</t>
  </si>
  <si>
    <t>ITA 24*102 COFC INS</t>
  </si>
  <si>
    <t>MCNEIL GROUP GAX FC2024041734893</t>
  </si>
  <si>
    <t>WC3 PLAN REVIEW GAX 24C5*264</t>
  </si>
  <si>
    <t>NORTHWAY MTN GAX FC2024042335158</t>
  </si>
  <si>
    <t>ZIONS/NORTHWAY RTNG GAX FC2024042335159</t>
  </si>
  <si>
    <t>NORTHWAY MTN GAX FC2024042435181</t>
  </si>
  <si>
    <t>ZIONS/NORTHWAY RTNG GAX FC2024042435182</t>
  </si>
  <si>
    <t>NORTHWAY MTN DIVI GAX FC2024051536231</t>
  </si>
  <si>
    <t>ZIONS/NORTHWAY MTN RTNG GAX FC2024051536232</t>
  </si>
  <si>
    <t>13/24</t>
  </si>
  <si>
    <t>SUNRISE ENG GAX FC2024071539627</t>
  </si>
  <si>
    <t>MCNEIL GROUP GAX FC2024071539883</t>
  </si>
  <si>
    <t>NORTHWAY MTN DIVI GAX FC2024071539950</t>
  </si>
  <si>
    <t>ZIONS/NORTHWAY DIVI RTNG GAX FC2024071539951</t>
  </si>
  <si>
    <t>NORTHWAY MTN DIVI GAX FC2024071539959</t>
  </si>
  <si>
    <t>ZIONS/NORTHWAY MTN RTNG GAX FC2024071539960</t>
  </si>
  <si>
    <t>FY'25</t>
  </si>
  <si>
    <t>SUNRISE ENG GAX F24*021</t>
  </si>
  <si>
    <t>NORTHWAY MTN DIVI     CO 002</t>
  </si>
  <si>
    <t>NORTHWAY MTN DIVI     CO 001</t>
  </si>
  <si>
    <t>NORTHWAY MTN DIVI GAX FC2024090441929</t>
  </si>
  <si>
    <t>ZIONS/NORTHWAY RTNG GAX FC2024090441930</t>
  </si>
  <si>
    <t>IDT 25C3*002 XFER LEGAL FEES TO 21257300</t>
  </si>
  <si>
    <t>NORTHWAY MTN DIVI GAX FC2024082341522</t>
  </si>
  <si>
    <t>ZIONS/NORTHWAY MTN RTNG GAX FC2024082341523</t>
  </si>
  <si>
    <t>SUNRISE ENG GAX FC2024091342435</t>
  </si>
  <si>
    <t>SUNRISE ENG GAX FC2024100243412</t>
  </si>
  <si>
    <t>NORTHWAY MTN GAX FC2024100943791</t>
  </si>
  <si>
    <t>ZIONS/NORTHWAY RTNG GAX FC2024100943792</t>
  </si>
  <si>
    <t>SUNRISE ENG GAX FC2024110845170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</si>
</sst>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9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164" fontId="17" fillId="0" borderId="0" xfId="0" applyFont="1" applyAlignment="1">
      <alignment horizontal="left"/>
    </xf>
    <xf numFmtId="43" fontId="5" fillId="0" borderId="0" xfId="2" applyFont="1" applyBorder="1" applyAlignment="1" applyProtection="1">
      <alignment horizontal="left"/>
      <protection locked="0"/>
    </xf>
    <xf numFmtId="164" fontId="5" fillId="0" borderId="0" xfId="0" applyFont="1" applyAlignment="1" applyProtection="1">
      <alignment horizontal="left"/>
      <protection locked="0"/>
    </xf>
    <xf numFmtId="43" fontId="4" fillId="0" borderId="0" xfId="0" applyNumberFormat="1" applyFont="1" applyProtection="1"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2"/>
  <sheetViews>
    <sheetView tabSelected="1" zoomScaleNormal="75" workbookViewId="0">
      <pane ySplit="12" topLeftCell="A47" activePane="bottomLeft" state="frozen"/>
      <selection pane="bottomLeft" activeCell="C59" sqref="C59:C60"/>
    </sheetView>
  </sheetViews>
  <sheetFormatPr defaultColWidth="8.88671875" defaultRowHeight="12" x14ac:dyDescent="0.2"/>
  <cols>
    <col min="1" max="1" width="5.77734375" style="54" customWidth="1"/>
    <col min="2" max="2" width="31.88671875" style="55" customWidth="1"/>
    <col min="3" max="3" width="3.77734375" style="56" customWidth="1"/>
    <col min="4" max="4" width="14.6640625" style="57" customWidth="1"/>
    <col min="5" max="9" width="10.44140625" style="57" customWidth="1"/>
    <col min="10" max="10" width="5.88671875" style="93" customWidth="1"/>
    <col min="11" max="11" width="5.88671875" style="94" customWidth="1"/>
    <col min="12" max="12" width="9.77734375" style="57" customWidth="1"/>
    <col min="13" max="16384" width="8.88671875" style="57"/>
  </cols>
  <sheetData>
    <row r="1" spans="1:254" ht="15.75" x14ac:dyDescent="0.25">
      <c r="H1" s="95" t="s">
        <v>37</v>
      </c>
      <c r="J1" s="58"/>
      <c r="K1" s="59"/>
      <c r="L1" s="60"/>
      <c r="M1" s="60"/>
      <c r="N1" s="60"/>
    </row>
    <row r="2" spans="1:254" s="4" customFormat="1" ht="14.1" customHeight="1" x14ac:dyDescent="0.25">
      <c r="A2" s="3"/>
      <c r="B2" s="2" t="s">
        <v>0</v>
      </c>
      <c r="C2" s="52"/>
      <c r="D2" s="101"/>
      <c r="H2" s="4" t="s">
        <v>47</v>
      </c>
      <c r="I2" s="96"/>
      <c r="J2" s="97"/>
      <c r="K2" s="5"/>
      <c r="L2" s="60"/>
      <c r="M2" s="60"/>
      <c r="N2" s="60"/>
    </row>
    <row r="3" spans="1:254" s="4" customFormat="1" ht="14.1" customHeight="1" x14ac:dyDescent="0.25">
      <c r="A3" s="3"/>
      <c r="B3" s="112" t="s">
        <v>1</v>
      </c>
      <c r="C3" s="51"/>
      <c r="D3" s="4" t="s">
        <v>59</v>
      </c>
      <c r="H3" s="4" t="s">
        <v>48</v>
      </c>
      <c r="I3" s="96"/>
      <c r="J3" s="97"/>
      <c r="K3" s="5"/>
      <c r="L3" s="60"/>
      <c r="M3" s="60"/>
      <c r="N3" s="60"/>
    </row>
    <row r="4" spans="1:254" s="4" customFormat="1" ht="14.1" customHeight="1" x14ac:dyDescent="0.25">
      <c r="A4" s="3"/>
      <c r="B4" s="113" t="s">
        <v>54</v>
      </c>
      <c r="C4" s="51"/>
      <c r="D4" s="109" t="s">
        <v>62</v>
      </c>
      <c r="H4" s="4" t="s">
        <v>49</v>
      </c>
      <c r="I4" s="96"/>
      <c r="J4" s="97"/>
      <c r="K4" s="5"/>
      <c r="L4" s="60"/>
      <c r="M4" s="60"/>
      <c r="N4" s="60"/>
    </row>
    <row r="5" spans="1:254" s="4" customFormat="1" ht="14.1" customHeight="1" x14ac:dyDescent="0.25">
      <c r="A5" s="3"/>
      <c r="B5" s="2" t="s">
        <v>2</v>
      </c>
      <c r="C5" s="52"/>
      <c r="D5" s="108" t="s">
        <v>60</v>
      </c>
      <c r="H5" s="4" t="s">
        <v>50</v>
      </c>
      <c r="I5" s="96"/>
      <c r="J5" s="97"/>
      <c r="K5" s="5"/>
      <c r="L5" s="60"/>
      <c r="M5" s="60"/>
      <c r="N5" s="60"/>
    </row>
    <row r="6" spans="1:254" s="4" customFormat="1" ht="14.1" customHeight="1" thickBot="1" x14ac:dyDescent="0.35">
      <c r="A6" s="3"/>
      <c r="B6" s="2" t="s">
        <v>3</v>
      </c>
      <c r="C6" s="52"/>
      <c r="D6" s="107">
        <v>24040430</v>
      </c>
      <c r="E6" s="4" t="s">
        <v>57</v>
      </c>
      <c r="H6" s="4" t="s">
        <v>53</v>
      </c>
      <c r="I6" s="98"/>
      <c r="J6" s="97"/>
      <c r="K6" s="5"/>
      <c r="L6" s="60"/>
      <c r="M6" s="60"/>
      <c r="N6" s="60"/>
    </row>
    <row r="7" spans="1:254" s="4" customFormat="1" ht="14.1" customHeight="1" x14ac:dyDescent="0.2">
      <c r="A7" s="3"/>
      <c r="B7" s="2" t="s">
        <v>4</v>
      </c>
      <c r="C7" s="52"/>
      <c r="D7" s="111" t="s">
        <v>61</v>
      </c>
      <c r="G7" s="114">
        <f>+G11-F11</f>
        <v>5158.5</v>
      </c>
      <c r="H7" s="4" t="s">
        <v>51</v>
      </c>
      <c r="I7" s="99">
        <f>SUM(I2:I6)</f>
        <v>0</v>
      </c>
      <c r="J7" s="100"/>
      <c r="K7" s="5"/>
      <c r="L7" s="42"/>
      <c r="M7" s="43"/>
      <c r="N7" s="44"/>
    </row>
    <row r="8" spans="1:254" s="4" customFormat="1" ht="14.1" customHeight="1" x14ac:dyDescent="0.2">
      <c r="A8" s="3"/>
      <c r="B8" s="61"/>
      <c r="C8" s="62"/>
      <c r="D8" s="63"/>
      <c r="E8" s="63" t="s">
        <v>5</v>
      </c>
      <c r="F8" s="63"/>
      <c r="G8" s="63"/>
      <c r="H8" s="63"/>
      <c r="I8" s="63" t="s">
        <v>6</v>
      </c>
      <c r="J8" s="64" t="s">
        <v>45</v>
      </c>
      <c r="K8" s="65" t="s">
        <v>46</v>
      </c>
      <c r="L8" s="102"/>
      <c r="M8" s="86"/>
    </row>
    <row r="9" spans="1:254" s="73" customFormat="1" ht="14.1" customHeight="1" x14ac:dyDescent="0.2">
      <c r="A9" s="3"/>
      <c r="B9" s="66" t="s">
        <v>7</v>
      </c>
      <c r="C9" s="67"/>
      <c r="D9" s="68" t="s">
        <v>8</v>
      </c>
      <c r="E9" s="69" t="s">
        <v>9</v>
      </c>
      <c r="F9" s="69" t="s">
        <v>10</v>
      </c>
      <c r="G9" s="70" t="s">
        <v>11</v>
      </c>
      <c r="H9" s="70" t="s">
        <v>12</v>
      </c>
      <c r="I9" s="69" t="s">
        <v>8</v>
      </c>
      <c r="J9" s="71" t="s">
        <v>13</v>
      </c>
      <c r="K9" s="72" t="s">
        <v>13</v>
      </c>
      <c r="L9" s="103" t="s">
        <v>55</v>
      </c>
      <c r="M9" s="104" t="s">
        <v>56</v>
      </c>
    </row>
    <row r="10" spans="1:254" s="81" customFormat="1" ht="14.1" customHeight="1" x14ac:dyDescent="0.2">
      <c r="A10" s="74"/>
      <c r="B10" s="75"/>
      <c r="C10" s="76"/>
      <c r="D10" s="77"/>
      <c r="E10" s="77"/>
      <c r="F10" s="77"/>
      <c r="G10" s="77"/>
      <c r="H10" s="77"/>
      <c r="I10" s="77"/>
      <c r="J10" s="78"/>
      <c r="K10" s="79"/>
      <c r="L10" s="105"/>
      <c r="M10" s="9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</row>
    <row r="11" spans="1:254" s="87" customFormat="1" ht="14.1" customHeight="1" x14ac:dyDescent="0.2">
      <c r="A11" s="48" t="s">
        <v>14</v>
      </c>
      <c r="B11" s="82" t="s">
        <v>15</v>
      </c>
      <c r="C11" s="83"/>
      <c r="D11" s="13">
        <f>SUM(D14:D501)</f>
        <v>809168</v>
      </c>
      <c r="E11" s="13">
        <f>SUM(E14:E501)-F11</f>
        <v>-438825.35999999987</v>
      </c>
      <c r="F11" s="13">
        <f>SUM(F14:F501)</f>
        <v>1247993.3599999999</v>
      </c>
      <c r="G11" s="13">
        <f>SUM(G14:G501)</f>
        <v>1253151.8599999999</v>
      </c>
      <c r="H11" s="13">
        <f>+D11-G11</f>
        <v>-443983.85999999987</v>
      </c>
      <c r="I11" s="13">
        <f>SUM(I14:I501)</f>
        <v>0</v>
      </c>
      <c r="J11" s="84"/>
      <c r="K11" s="85"/>
      <c r="L11" s="106"/>
      <c r="M11" s="106">
        <f>SUM(M13:M242)</f>
        <v>0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</row>
    <row r="12" spans="1:254" s="87" customFormat="1" ht="14.1" customHeight="1" x14ac:dyDescent="0.2">
      <c r="A12" s="48"/>
      <c r="B12" s="88"/>
      <c r="C12" s="89"/>
      <c r="D12" s="14"/>
      <c r="E12" s="47"/>
      <c r="F12" s="14"/>
      <c r="G12" s="14"/>
      <c r="H12" s="14"/>
      <c r="I12" s="14"/>
      <c r="J12" s="90"/>
      <c r="K12" s="91"/>
      <c r="L12" s="92"/>
      <c r="M12" s="86">
        <f>M11-L11</f>
        <v>0</v>
      </c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  <c r="CD12" s="86"/>
      <c r="CE12" s="86"/>
      <c r="CF12" s="86"/>
      <c r="CG12" s="86"/>
      <c r="CH12" s="86"/>
      <c r="CI12" s="86"/>
      <c r="CJ12" s="86"/>
      <c r="CK12" s="86"/>
      <c r="CL12" s="86"/>
      <c r="CM12" s="86"/>
      <c r="CN12" s="86"/>
      <c r="CO12" s="86"/>
      <c r="CP12" s="86"/>
      <c r="CQ12" s="86"/>
      <c r="CR12" s="86"/>
      <c r="CS12" s="86"/>
      <c r="CT12" s="86"/>
    </row>
    <row r="13" spans="1:254" s="11" customFormat="1" ht="14.1" customHeight="1" x14ac:dyDescent="0.2">
      <c r="A13" s="45"/>
      <c r="B13" s="7"/>
      <c r="C13" s="53" t="s">
        <v>52</v>
      </c>
      <c r="D13" s="9"/>
      <c r="E13" s="9">
        <f>+D13</f>
        <v>0</v>
      </c>
      <c r="F13" s="9"/>
      <c r="G13" s="9">
        <f t="shared" ref="G13:G22" si="0">IF(J13&gt;0,0,F13)</f>
        <v>0</v>
      </c>
      <c r="H13" s="9">
        <f t="shared" ref="H13" si="1">+D13</f>
        <v>0</v>
      </c>
      <c r="I13" s="9"/>
      <c r="J13" s="50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6" t="s">
        <v>58</v>
      </c>
      <c r="B14" s="7"/>
      <c r="C14" s="53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50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44986</v>
      </c>
      <c r="B15" s="7" t="s">
        <v>63</v>
      </c>
      <c r="C15" s="110" t="s">
        <v>64</v>
      </c>
      <c r="D15" s="9"/>
      <c r="E15" s="9">
        <f t="shared" si="2"/>
        <v>0</v>
      </c>
      <c r="F15" s="9"/>
      <c r="G15" s="9">
        <v>52668</v>
      </c>
      <c r="H15" s="9">
        <f t="shared" ref="H15:H22" si="3">+D15</f>
        <v>0</v>
      </c>
      <c r="I15" s="9"/>
      <c r="J15" s="50" t="s">
        <v>65</v>
      </c>
      <c r="K15" s="1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45097</v>
      </c>
      <c r="B16" s="7" t="s">
        <v>66</v>
      </c>
      <c r="C16" s="53" t="s">
        <v>69</v>
      </c>
      <c r="D16" s="9"/>
      <c r="E16" s="9">
        <f t="shared" si="2"/>
        <v>0</v>
      </c>
      <c r="F16" s="9">
        <v>10258.5</v>
      </c>
      <c r="G16" s="9">
        <f t="shared" si="0"/>
        <v>0</v>
      </c>
      <c r="H16" s="9">
        <f t="shared" si="3"/>
        <v>0</v>
      </c>
      <c r="I16" s="9"/>
      <c r="J16" s="50" t="s">
        <v>65</v>
      </c>
      <c r="K16" s="10">
        <v>6137</v>
      </c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 t="s">
        <v>67</v>
      </c>
      <c r="B17" s="7" t="s">
        <v>68</v>
      </c>
      <c r="C17" s="53" t="s">
        <v>52</v>
      </c>
      <c r="D17" s="9"/>
      <c r="E17" s="9">
        <f t="shared" si="2"/>
        <v>0</v>
      </c>
      <c r="F17" s="9">
        <v>7258.5</v>
      </c>
      <c r="G17" s="9">
        <f t="shared" si="0"/>
        <v>0</v>
      </c>
      <c r="H17" s="9">
        <f t="shared" si="3"/>
        <v>0</v>
      </c>
      <c r="I17" s="9"/>
      <c r="J17" s="50" t="s">
        <v>65</v>
      </c>
      <c r="K17" s="10">
        <v>6137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/>
      <c r="B18" s="12"/>
      <c r="C18" s="53" t="s">
        <v>52</v>
      </c>
      <c r="D18" s="9"/>
      <c r="E18" s="9">
        <f t="shared" si="2"/>
        <v>0</v>
      </c>
      <c r="F18" s="9"/>
      <c r="G18" s="9">
        <f t="shared" si="0"/>
        <v>0</v>
      </c>
      <c r="H18" s="9">
        <f t="shared" si="3"/>
        <v>0</v>
      </c>
      <c r="I18" s="9"/>
      <c r="J18" s="50"/>
      <c r="K18" s="1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3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50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46" t="s">
        <v>70</v>
      </c>
      <c r="B20" s="7"/>
      <c r="C20" s="53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50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6">
        <v>45217</v>
      </c>
      <c r="B21" s="7" t="s">
        <v>71</v>
      </c>
      <c r="C21" s="53" t="s">
        <v>69</v>
      </c>
      <c r="D21" s="9"/>
      <c r="E21" s="9">
        <f t="shared" si="2"/>
        <v>0</v>
      </c>
      <c r="F21" s="9">
        <v>125</v>
      </c>
      <c r="G21" s="9">
        <f t="shared" si="0"/>
        <v>125</v>
      </c>
      <c r="H21" s="9">
        <f t="shared" si="3"/>
        <v>0</v>
      </c>
      <c r="I21" s="9"/>
      <c r="J21" s="50"/>
      <c r="K21" s="10">
        <v>6137</v>
      </c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</row>
    <row r="22" spans="1:254" s="11" customFormat="1" ht="14.1" customHeight="1" x14ac:dyDescent="0.2">
      <c r="A22" s="6">
        <v>45254</v>
      </c>
      <c r="B22" s="7" t="s">
        <v>72</v>
      </c>
      <c r="C22" s="53" t="s">
        <v>69</v>
      </c>
      <c r="D22" s="9"/>
      <c r="E22" s="9">
        <f t="shared" si="2"/>
        <v>0</v>
      </c>
      <c r="F22" s="9">
        <v>125</v>
      </c>
      <c r="G22" s="9">
        <f t="shared" si="0"/>
        <v>125</v>
      </c>
      <c r="H22" s="9">
        <f t="shared" si="3"/>
        <v>0</v>
      </c>
      <c r="I22" s="9"/>
      <c r="J22" s="50"/>
      <c r="K22" s="10">
        <v>6137</v>
      </c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</row>
    <row r="23" spans="1:254" s="11" customFormat="1" ht="14.1" customHeight="1" x14ac:dyDescent="0.2">
      <c r="A23" s="6">
        <v>45279</v>
      </c>
      <c r="B23" s="7" t="s">
        <v>73</v>
      </c>
      <c r="C23" s="53" t="s">
        <v>69</v>
      </c>
      <c r="D23" s="8"/>
      <c r="E23" s="9">
        <f t="shared" si="2"/>
        <v>0</v>
      </c>
      <c r="F23" s="9">
        <v>6658.5</v>
      </c>
      <c r="G23" s="9">
        <f t="shared" ref="G23:G34" si="4">IF(J23&gt;0,0,F23)</f>
        <v>0</v>
      </c>
      <c r="H23" s="9">
        <f t="shared" ref="H23:H31" si="5">+D23</f>
        <v>0</v>
      </c>
      <c r="I23" s="9"/>
      <c r="J23" s="50" t="s">
        <v>65</v>
      </c>
      <c r="K23" s="10">
        <v>6137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6">
        <v>45294</v>
      </c>
      <c r="B24" s="7" t="s">
        <v>74</v>
      </c>
      <c r="C24" s="53" t="s">
        <v>69</v>
      </c>
      <c r="D24" s="9">
        <v>-65700</v>
      </c>
      <c r="E24" s="9">
        <f t="shared" ref="E24:E38" si="6">+D24</f>
        <v>-65700</v>
      </c>
      <c r="F24" s="9"/>
      <c r="G24" s="9">
        <f t="shared" si="4"/>
        <v>0</v>
      </c>
      <c r="H24" s="9">
        <f t="shared" si="5"/>
        <v>-65700</v>
      </c>
      <c r="I24" s="9"/>
      <c r="J24" s="50"/>
      <c r="K24" s="10">
        <v>4663</v>
      </c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">
      <c r="A25" s="6">
        <v>45315</v>
      </c>
      <c r="B25" s="7" t="s">
        <v>75</v>
      </c>
      <c r="C25" s="53" t="s">
        <v>64</v>
      </c>
      <c r="D25" s="9"/>
      <c r="E25" s="9">
        <f t="shared" si="6"/>
        <v>0</v>
      </c>
      <c r="F25" s="9"/>
      <c r="G25" s="9">
        <v>936000</v>
      </c>
      <c r="H25" s="9">
        <f t="shared" si="5"/>
        <v>0</v>
      </c>
      <c r="I25" s="9"/>
      <c r="J25" s="50" t="s">
        <v>76</v>
      </c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>
        <v>45329</v>
      </c>
      <c r="B26" s="7" t="s">
        <v>77</v>
      </c>
      <c r="C26" s="53" t="s">
        <v>78</v>
      </c>
      <c r="D26" s="9"/>
      <c r="E26" s="9">
        <f t="shared" si="6"/>
        <v>0</v>
      </c>
      <c r="F26" s="9"/>
      <c r="G26" s="9">
        <v>9800</v>
      </c>
      <c r="H26" s="9">
        <f t="shared" si="5"/>
        <v>0</v>
      </c>
      <c r="I26" s="9"/>
      <c r="J26" s="50" t="s">
        <v>65</v>
      </c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>
        <v>45334</v>
      </c>
      <c r="B27" s="115" t="s">
        <v>79</v>
      </c>
      <c r="C27" s="53" t="s">
        <v>69</v>
      </c>
      <c r="D27" s="9">
        <v>874868</v>
      </c>
      <c r="E27" s="9">
        <f t="shared" si="6"/>
        <v>874868</v>
      </c>
      <c r="F27" s="9"/>
      <c r="G27" s="9">
        <f t="shared" si="4"/>
        <v>0</v>
      </c>
      <c r="H27" s="9">
        <f t="shared" si="5"/>
        <v>874868</v>
      </c>
      <c r="I27" s="9"/>
      <c r="J27" s="50"/>
      <c r="K27" s="10">
        <v>4667</v>
      </c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>
        <v>45364</v>
      </c>
      <c r="B28" s="116" t="s">
        <v>80</v>
      </c>
      <c r="C28" s="53" t="s">
        <v>69</v>
      </c>
      <c r="D28" s="9"/>
      <c r="E28" s="9">
        <f t="shared" si="6"/>
        <v>0</v>
      </c>
      <c r="F28" s="9">
        <v>936</v>
      </c>
      <c r="G28" s="9">
        <f t="shared" si="4"/>
        <v>936</v>
      </c>
      <c r="H28" s="9">
        <f t="shared" si="5"/>
        <v>0</v>
      </c>
      <c r="I28" s="9"/>
      <c r="J28" s="50"/>
      <c r="K28" s="10">
        <v>6263</v>
      </c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>
        <v>45383</v>
      </c>
      <c r="B29" s="7" t="s">
        <v>81</v>
      </c>
      <c r="C29" s="53" t="s">
        <v>69</v>
      </c>
      <c r="D29" s="9"/>
      <c r="E29" s="9">
        <f t="shared" si="6"/>
        <v>0</v>
      </c>
      <c r="F29" s="9">
        <v>11181.9</v>
      </c>
      <c r="G29" s="9">
        <f t="shared" si="4"/>
        <v>0</v>
      </c>
      <c r="H29" s="9">
        <f t="shared" si="5"/>
        <v>0</v>
      </c>
      <c r="I29" s="9"/>
      <c r="J29" s="50" t="s">
        <v>65</v>
      </c>
      <c r="K29" s="10">
        <v>6137</v>
      </c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x14ac:dyDescent="0.2">
      <c r="A30" s="54">
        <v>45390</v>
      </c>
      <c r="B30" s="117" t="s">
        <v>82</v>
      </c>
      <c r="C30" s="56" t="s">
        <v>69</v>
      </c>
      <c r="D30" s="118"/>
      <c r="F30" s="118">
        <v>936</v>
      </c>
      <c r="G30" s="9">
        <f t="shared" si="4"/>
        <v>936</v>
      </c>
      <c r="K30" s="94">
        <v>6263</v>
      </c>
    </row>
    <row r="31" spans="1:254" s="11" customFormat="1" ht="14.1" customHeight="1" x14ac:dyDescent="0.2">
      <c r="A31" s="6">
        <v>45399</v>
      </c>
      <c r="B31" s="7" t="s">
        <v>83</v>
      </c>
      <c r="C31" s="53" t="s">
        <v>69</v>
      </c>
      <c r="D31" s="9"/>
      <c r="E31" s="9">
        <f t="shared" si="6"/>
        <v>0</v>
      </c>
      <c r="F31" s="9">
        <v>15570.2</v>
      </c>
      <c r="G31" s="9">
        <f t="shared" si="4"/>
        <v>0</v>
      </c>
      <c r="H31" s="9">
        <f t="shared" si="5"/>
        <v>0</v>
      </c>
      <c r="I31" s="9"/>
      <c r="J31" s="50" t="s">
        <v>65</v>
      </c>
      <c r="K31" s="10">
        <v>6137</v>
      </c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>
        <v>45405</v>
      </c>
      <c r="B32" s="7" t="s">
        <v>84</v>
      </c>
      <c r="C32" s="53" t="s">
        <v>69</v>
      </c>
      <c r="D32" s="9"/>
      <c r="E32" s="9">
        <f t="shared" si="6"/>
        <v>0</v>
      </c>
      <c r="F32" s="9">
        <v>125</v>
      </c>
      <c r="G32" s="9">
        <f t="shared" si="4"/>
        <v>125</v>
      </c>
      <c r="H32" s="9">
        <f t="shared" ref="H32:H34" si="7">+D32</f>
        <v>0</v>
      </c>
      <c r="I32" s="9"/>
      <c r="J32" s="50"/>
      <c r="K32" s="10">
        <v>6137</v>
      </c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>
        <v>45405</v>
      </c>
      <c r="B33" s="7" t="s">
        <v>85</v>
      </c>
      <c r="C33" s="53" t="s">
        <v>69</v>
      </c>
      <c r="D33" s="9"/>
      <c r="E33" s="9">
        <f t="shared" si="6"/>
        <v>0</v>
      </c>
      <c r="F33" s="9">
        <v>12813.6</v>
      </c>
      <c r="G33" s="9">
        <f t="shared" si="4"/>
        <v>0</v>
      </c>
      <c r="H33" s="9">
        <f t="shared" si="7"/>
        <v>0</v>
      </c>
      <c r="I33" s="9"/>
      <c r="J33" s="50" t="s">
        <v>76</v>
      </c>
      <c r="K33" s="10">
        <v>6400</v>
      </c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>
        <v>45405</v>
      </c>
      <c r="B34" s="7" t="s">
        <v>86</v>
      </c>
      <c r="C34" s="53" t="s">
        <v>69</v>
      </c>
      <c r="D34" s="9"/>
      <c r="E34" s="9">
        <f t="shared" si="6"/>
        <v>0</v>
      </c>
      <c r="F34" s="9">
        <v>674.4</v>
      </c>
      <c r="G34" s="9">
        <f t="shared" si="4"/>
        <v>0</v>
      </c>
      <c r="H34" s="9">
        <f t="shared" si="7"/>
        <v>0</v>
      </c>
      <c r="I34" s="9"/>
      <c r="J34" s="50" t="s">
        <v>76</v>
      </c>
      <c r="K34" s="10">
        <v>6400</v>
      </c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>
        <v>45406</v>
      </c>
      <c r="B35" s="7" t="s">
        <v>87</v>
      </c>
      <c r="C35" s="53" t="s">
        <v>69</v>
      </c>
      <c r="D35" s="9"/>
      <c r="E35" s="9">
        <f t="shared" si="6"/>
        <v>0</v>
      </c>
      <c r="F35" s="9">
        <v>213488.91</v>
      </c>
      <c r="G35" s="9">
        <f t="shared" ref="G35:G51" si="8">IF(J35&gt;0,0,F35)</f>
        <v>0</v>
      </c>
      <c r="H35" s="9">
        <f t="shared" ref="H35:H51" si="9">+D35</f>
        <v>0</v>
      </c>
      <c r="I35" s="9"/>
      <c r="J35" s="50" t="s">
        <v>76</v>
      </c>
      <c r="K35" s="10">
        <v>7400</v>
      </c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>
        <v>45406</v>
      </c>
      <c r="B36" s="7" t="s">
        <v>88</v>
      </c>
      <c r="C36" s="53" t="s">
        <v>69</v>
      </c>
      <c r="D36" s="9"/>
      <c r="E36" s="9">
        <f t="shared" si="6"/>
        <v>0</v>
      </c>
      <c r="F36" s="9">
        <v>11236.26</v>
      </c>
      <c r="G36" s="9">
        <f t="shared" si="8"/>
        <v>0</v>
      </c>
      <c r="H36" s="9">
        <f t="shared" si="9"/>
        <v>0</v>
      </c>
      <c r="I36" s="9"/>
      <c r="J36" s="50" t="s">
        <v>76</v>
      </c>
      <c r="K36" s="10">
        <v>6400</v>
      </c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>
        <v>45427</v>
      </c>
      <c r="B37" s="7" t="s">
        <v>89</v>
      </c>
      <c r="C37" s="53" t="s">
        <v>69</v>
      </c>
      <c r="D37" s="9"/>
      <c r="E37" s="9">
        <f t="shared" si="6"/>
        <v>0</v>
      </c>
      <c r="F37" s="9">
        <v>159177.91</v>
      </c>
      <c r="G37" s="9">
        <f t="shared" si="8"/>
        <v>0</v>
      </c>
      <c r="H37" s="9">
        <f t="shared" si="9"/>
        <v>0</v>
      </c>
      <c r="I37" s="9"/>
      <c r="J37" s="50" t="s">
        <v>76</v>
      </c>
      <c r="K37" s="10">
        <v>6400</v>
      </c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>
        <v>45427</v>
      </c>
      <c r="B38" s="7" t="s">
        <v>90</v>
      </c>
      <c r="C38" s="53" t="s">
        <v>69</v>
      </c>
      <c r="D38" s="9"/>
      <c r="E38" s="9">
        <f t="shared" si="6"/>
        <v>0</v>
      </c>
      <c r="F38" s="9">
        <v>8377.7900000000009</v>
      </c>
      <c r="G38" s="9">
        <f t="shared" si="8"/>
        <v>0</v>
      </c>
      <c r="H38" s="9">
        <f t="shared" si="9"/>
        <v>0</v>
      </c>
      <c r="I38" s="9"/>
      <c r="J38" s="50" t="s">
        <v>76</v>
      </c>
      <c r="K38" s="10">
        <v>6400</v>
      </c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 t="s">
        <v>91</v>
      </c>
      <c r="B39" s="7" t="s">
        <v>92</v>
      </c>
      <c r="C39" s="53" t="s">
        <v>52</v>
      </c>
      <c r="D39" s="9"/>
      <c r="E39" s="9">
        <f t="shared" ref="E39:E55" si="10">+D39</f>
        <v>0</v>
      </c>
      <c r="F39" s="9">
        <v>3199.83</v>
      </c>
      <c r="G39" s="9">
        <f t="shared" si="8"/>
        <v>3199.83</v>
      </c>
      <c r="H39" s="9">
        <f t="shared" si="9"/>
        <v>0</v>
      </c>
      <c r="I39" s="9"/>
      <c r="J39" s="50"/>
      <c r="K39" s="10">
        <v>6139</v>
      </c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 t="s">
        <v>91</v>
      </c>
      <c r="B40" s="7" t="s">
        <v>93</v>
      </c>
      <c r="C40" s="53" t="s">
        <v>52</v>
      </c>
      <c r="D40" s="9"/>
      <c r="E40" s="9">
        <f t="shared" si="10"/>
        <v>0</v>
      </c>
      <c r="F40" s="9">
        <v>6381.9</v>
      </c>
      <c r="G40" s="9">
        <f t="shared" si="8"/>
        <v>0</v>
      </c>
      <c r="H40" s="9">
        <f t="shared" si="9"/>
        <v>0</v>
      </c>
      <c r="I40" s="9"/>
      <c r="J40" s="50" t="s">
        <v>65</v>
      </c>
      <c r="K40" s="10">
        <v>6137</v>
      </c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 t="s">
        <v>91</v>
      </c>
      <c r="B41" s="7" t="s">
        <v>94</v>
      </c>
      <c r="C41" s="53" t="s">
        <v>52</v>
      </c>
      <c r="D41" s="9"/>
      <c r="E41" s="9">
        <f t="shared" si="10"/>
        <v>0</v>
      </c>
      <c r="F41" s="9">
        <v>264832.77</v>
      </c>
      <c r="G41" s="9">
        <f t="shared" si="8"/>
        <v>0</v>
      </c>
      <c r="H41" s="9">
        <f t="shared" si="9"/>
        <v>0</v>
      </c>
      <c r="I41" s="9"/>
      <c r="J41" s="50" t="s">
        <v>76</v>
      </c>
      <c r="K41" s="10">
        <v>6400</v>
      </c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 t="s">
        <v>91</v>
      </c>
      <c r="B42" s="7" t="s">
        <v>95</v>
      </c>
      <c r="C42" s="53" t="s">
        <v>52</v>
      </c>
      <c r="D42" s="9"/>
      <c r="E42" s="9">
        <f t="shared" si="10"/>
        <v>0</v>
      </c>
      <c r="F42" s="9">
        <v>13938.57</v>
      </c>
      <c r="G42" s="9">
        <f t="shared" si="8"/>
        <v>0</v>
      </c>
      <c r="H42" s="9">
        <f t="shared" si="9"/>
        <v>0</v>
      </c>
      <c r="I42" s="9"/>
      <c r="J42" s="50" t="s">
        <v>76</v>
      </c>
      <c r="K42" s="10">
        <v>6400</v>
      </c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 t="s">
        <v>91</v>
      </c>
      <c r="B43" s="7" t="s">
        <v>96</v>
      </c>
      <c r="C43" s="53" t="s">
        <v>52</v>
      </c>
      <c r="D43" s="9"/>
      <c r="E43" s="9">
        <f t="shared" si="10"/>
        <v>0</v>
      </c>
      <c r="F43" s="9">
        <v>221260.87</v>
      </c>
      <c r="G43" s="9">
        <f t="shared" si="8"/>
        <v>0</v>
      </c>
      <c r="H43" s="9">
        <f t="shared" si="9"/>
        <v>0</v>
      </c>
      <c r="I43" s="9"/>
      <c r="J43" s="50" t="s">
        <v>76</v>
      </c>
      <c r="K43" s="10">
        <v>6400</v>
      </c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 t="s">
        <v>91</v>
      </c>
      <c r="B44" s="49" t="s">
        <v>97</v>
      </c>
      <c r="C44" s="53" t="s">
        <v>52</v>
      </c>
      <c r="D44" s="9"/>
      <c r="E44" s="9">
        <f t="shared" si="10"/>
        <v>0</v>
      </c>
      <c r="F44" s="9">
        <v>11645.31</v>
      </c>
      <c r="G44" s="9">
        <f t="shared" si="8"/>
        <v>0</v>
      </c>
      <c r="H44" s="9">
        <f t="shared" si="9"/>
        <v>0</v>
      </c>
      <c r="I44" s="9"/>
      <c r="J44" s="50" t="s">
        <v>76</v>
      </c>
      <c r="K44" s="10">
        <v>6400</v>
      </c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3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50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3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50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46" t="s">
        <v>98</v>
      </c>
      <c r="B47" s="7"/>
      <c r="C47" s="53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50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>
        <v>45506</v>
      </c>
      <c r="B48" s="7" t="s">
        <v>99</v>
      </c>
      <c r="C48" s="53" t="s">
        <v>69</v>
      </c>
      <c r="D48" s="9"/>
      <c r="E48" s="9">
        <f t="shared" si="10"/>
        <v>0</v>
      </c>
      <c r="F48" s="9">
        <v>493.08</v>
      </c>
      <c r="G48" s="9">
        <f t="shared" si="8"/>
        <v>493.08</v>
      </c>
      <c r="H48" s="9">
        <f t="shared" si="9"/>
        <v>0</v>
      </c>
      <c r="I48" s="9"/>
      <c r="J48" s="50"/>
      <c r="K48" s="10">
        <v>6139</v>
      </c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>
        <v>45511</v>
      </c>
      <c r="B49" s="7" t="s">
        <v>101</v>
      </c>
      <c r="C49" s="53" t="s">
        <v>78</v>
      </c>
      <c r="D49" s="9"/>
      <c r="E49" s="9">
        <f t="shared" si="10"/>
        <v>0</v>
      </c>
      <c r="F49" s="9"/>
      <c r="G49" s="9">
        <v>228325.97</v>
      </c>
      <c r="H49" s="9">
        <f t="shared" si="9"/>
        <v>0</v>
      </c>
      <c r="I49" s="9"/>
      <c r="J49" s="50" t="s">
        <v>76</v>
      </c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>
        <v>45532</v>
      </c>
      <c r="B50" s="7" t="s">
        <v>100</v>
      </c>
      <c r="C50" s="53" t="s">
        <v>78</v>
      </c>
      <c r="D50" s="9"/>
      <c r="E50" s="9">
        <f t="shared" si="10"/>
        <v>0</v>
      </c>
      <c r="F50" s="9"/>
      <c r="G50" s="9">
        <v>18867</v>
      </c>
      <c r="H50" s="9">
        <f t="shared" si="9"/>
        <v>0</v>
      </c>
      <c r="I50" s="9"/>
      <c r="J50" s="50" t="s">
        <v>76</v>
      </c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>
        <v>45539</v>
      </c>
      <c r="B51" s="7" t="s">
        <v>102</v>
      </c>
      <c r="C51" s="53" t="s">
        <v>69</v>
      </c>
      <c r="D51" s="9"/>
      <c r="E51" s="9">
        <f t="shared" si="10"/>
        <v>0</v>
      </c>
      <c r="F51" s="9">
        <v>44736.75</v>
      </c>
      <c r="G51" s="9">
        <f t="shared" si="8"/>
        <v>0</v>
      </c>
      <c r="H51" s="9">
        <f t="shared" si="9"/>
        <v>0</v>
      </c>
      <c r="I51" s="9"/>
      <c r="J51" s="50" t="s">
        <v>76</v>
      </c>
      <c r="K51" s="10">
        <v>6400</v>
      </c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>
        <v>45539</v>
      </c>
      <c r="B52" s="7" t="s">
        <v>103</v>
      </c>
      <c r="C52" s="53" t="s">
        <v>69</v>
      </c>
      <c r="D52" s="9"/>
      <c r="E52" s="9">
        <f t="shared" si="10"/>
        <v>0</v>
      </c>
      <c r="F52" s="9">
        <v>2354.5700000000002</v>
      </c>
      <c r="G52" s="9">
        <f t="shared" ref="G52:G67" si="11">IF(J52&gt;0,0,F52)</f>
        <v>0</v>
      </c>
      <c r="H52" s="9">
        <f t="shared" ref="H52:H67" si="12">+D52</f>
        <v>0</v>
      </c>
      <c r="I52" s="9"/>
      <c r="J52" s="50" t="s">
        <v>76</v>
      </c>
      <c r="K52" s="10">
        <v>6400</v>
      </c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>
        <v>45510</v>
      </c>
      <c r="B53" s="116" t="s">
        <v>104</v>
      </c>
      <c r="C53" s="110" t="s">
        <v>69</v>
      </c>
      <c r="D53" s="9"/>
      <c r="E53" s="9">
        <f t="shared" si="10"/>
        <v>0</v>
      </c>
      <c r="F53" s="9">
        <v>730</v>
      </c>
      <c r="G53" s="9">
        <f t="shared" si="11"/>
        <v>730</v>
      </c>
      <c r="H53" s="9">
        <f t="shared" si="12"/>
        <v>0</v>
      </c>
      <c r="I53" s="9"/>
      <c r="J53" s="50"/>
      <c r="K53" s="10">
        <v>6870</v>
      </c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>
        <v>45527</v>
      </c>
      <c r="B54" s="7" t="s">
        <v>105</v>
      </c>
      <c r="C54" s="53" t="s">
        <v>69</v>
      </c>
      <c r="D54" s="9"/>
      <c r="E54" s="9">
        <f t="shared" si="10"/>
        <v>0</v>
      </c>
      <c r="F54" s="9">
        <v>178861.87</v>
      </c>
      <c r="G54" s="9">
        <f t="shared" si="11"/>
        <v>0</v>
      </c>
      <c r="H54" s="9">
        <f t="shared" si="12"/>
        <v>0</v>
      </c>
      <c r="I54" s="9"/>
      <c r="J54" s="50" t="s">
        <v>76</v>
      </c>
      <c r="K54" s="10">
        <v>6400</v>
      </c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>
        <v>45527</v>
      </c>
      <c r="B55" s="7" t="s">
        <v>106</v>
      </c>
      <c r="C55" s="53" t="s">
        <v>69</v>
      </c>
      <c r="D55" s="9"/>
      <c r="E55" s="9">
        <f t="shared" si="10"/>
        <v>0</v>
      </c>
      <c r="F55" s="9">
        <v>9413.7800000000007</v>
      </c>
      <c r="G55" s="9">
        <f t="shared" si="11"/>
        <v>0</v>
      </c>
      <c r="H55" s="9">
        <f t="shared" si="12"/>
        <v>0</v>
      </c>
      <c r="I55" s="9"/>
      <c r="J55" s="50" t="s">
        <v>76</v>
      </c>
      <c r="K55" s="10">
        <v>6400</v>
      </c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>
        <v>45548</v>
      </c>
      <c r="B56" s="7" t="s">
        <v>107</v>
      </c>
      <c r="C56" s="53" t="s">
        <v>69</v>
      </c>
      <c r="D56" s="9"/>
      <c r="E56" s="9">
        <f t="shared" ref="E56:E71" si="13">+D56</f>
        <v>0</v>
      </c>
      <c r="F56" s="9">
        <v>177.88</v>
      </c>
      <c r="G56" s="9">
        <f t="shared" si="11"/>
        <v>177.88</v>
      </c>
      <c r="H56" s="9">
        <f t="shared" si="12"/>
        <v>0</v>
      </c>
      <c r="I56" s="9"/>
      <c r="J56" s="50"/>
      <c r="K56" s="10">
        <v>6139</v>
      </c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>
        <v>45567</v>
      </c>
      <c r="B57" s="7" t="s">
        <v>108</v>
      </c>
      <c r="C57" s="53" t="s">
        <v>69</v>
      </c>
      <c r="D57" s="9"/>
      <c r="E57" s="9">
        <f t="shared" si="13"/>
        <v>0</v>
      </c>
      <c r="F57" s="9">
        <v>355.76</v>
      </c>
      <c r="G57" s="9">
        <f t="shared" si="11"/>
        <v>355.76</v>
      </c>
      <c r="H57" s="9">
        <f t="shared" si="12"/>
        <v>0</v>
      </c>
      <c r="I57" s="9"/>
      <c r="J57" s="50"/>
      <c r="K57" s="10">
        <v>6139</v>
      </c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>
        <v>45574</v>
      </c>
      <c r="B58" s="7" t="s">
        <v>109</v>
      </c>
      <c r="C58" s="53" t="s">
        <v>69</v>
      </c>
      <c r="D58" s="9"/>
      <c r="E58" s="9">
        <f t="shared" si="13"/>
        <v>0</v>
      </c>
      <c r="F58" s="9">
        <v>28860.63</v>
      </c>
      <c r="G58" s="9">
        <f t="shared" si="11"/>
        <v>0</v>
      </c>
      <c r="H58" s="9">
        <f t="shared" si="12"/>
        <v>0</v>
      </c>
      <c r="I58" s="9"/>
      <c r="J58" s="50" t="s">
        <v>76</v>
      </c>
      <c r="K58" s="10">
        <v>6400</v>
      </c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>
        <v>45574</v>
      </c>
      <c r="B59" s="7" t="s">
        <v>110</v>
      </c>
      <c r="C59" s="53" t="s">
        <v>69</v>
      </c>
      <c r="D59" s="9"/>
      <c r="E59" s="9">
        <f t="shared" si="13"/>
        <v>0</v>
      </c>
      <c r="F59" s="9">
        <v>1518.98</v>
      </c>
      <c r="G59" s="9">
        <f t="shared" si="11"/>
        <v>0</v>
      </c>
      <c r="H59" s="9">
        <f t="shared" si="12"/>
        <v>0</v>
      </c>
      <c r="I59" s="9"/>
      <c r="J59" s="50" t="s">
        <v>76</v>
      </c>
      <c r="K59" s="10">
        <v>6400</v>
      </c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>
        <v>45604</v>
      </c>
      <c r="B60" s="7" t="s">
        <v>111</v>
      </c>
      <c r="C60" s="53" t="s">
        <v>69</v>
      </c>
      <c r="D60" s="9"/>
      <c r="E60" s="9">
        <f t="shared" si="13"/>
        <v>0</v>
      </c>
      <c r="F60" s="9">
        <v>287.33999999999997</v>
      </c>
      <c r="G60" s="9">
        <f t="shared" si="11"/>
        <v>287.33999999999997</v>
      </c>
      <c r="H60" s="9">
        <f t="shared" si="12"/>
        <v>0</v>
      </c>
      <c r="I60" s="9"/>
      <c r="J60" s="50"/>
      <c r="K60" s="10">
        <v>6139</v>
      </c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3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50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3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50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3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50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3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50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3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50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3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50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3" t="s">
        <v>52</v>
      </c>
      <c r="D67" s="9"/>
      <c r="E67" s="9">
        <f t="shared" si="13"/>
        <v>0</v>
      </c>
      <c r="F67" s="9"/>
      <c r="G67" s="9">
        <f t="shared" si="11"/>
        <v>0</v>
      </c>
      <c r="H67" s="9">
        <f t="shared" si="12"/>
        <v>0</v>
      </c>
      <c r="I67" s="9"/>
      <c r="J67" s="50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3" t="s">
        <v>52</v>
      </c>
      <c r="D68" s="9"/>
      <c r="E68" s="9">
        <f t="shared" si="13"/>
        <v>0</v>
      </c>
      <c r="F68" s="9"/>
      <c r="G68" s="9">
        <f t="shared" ref="G68:G83" si="14">IF(J68&gt;0,0,F68)</f>
        <v>0</v>
      </c>
      <c r="H68" s="9">
        <f t="shared" ref="H68:H83" si="15">+D68</f>
        <v>0</v>
      </c>
      <c r="I68" s="9"/>
      <c r="J68" s="50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3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50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3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50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3" t="s">
        <v>52</v>
      </c>
      <c r="D71" s="9"/>
      <c r="E71" s="9">
        <f t="shared" si="13"/>
        <v>0</v>
      </c>
      <c r="F71" s="9"/>
      <c r="G71" s="9">
        <f t="shared" si="14"/>
        <v>0</v>
      </c>
      <c r="H71" s="9">
        <f t="shared" si="15"/>
        <v>0</v>
      </c>
      <c r="I71" s="9"/>
      <c r="J71" s="50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3" t="s">
        <v>52</v>
      </c>
      <c r="D72" s="9"/>
      <c r="E72" s="9">
        <f t="shared" ref="E72:E87" si="16">+D72</f>
        <v>0</v>
      </c>
      <c r="F72" s="9"/>
      <c r="G72" s="9">
        <f t="shared" si="14"/>
        <v>0</v>
      </c>
      <c r="H72" s="9">
        <f t="shared" si="15"/>
        <v>0</v>
      </c>
      <c r="I72" s="9"/>
      <c r="J72" s="50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3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50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3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50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3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50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3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50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3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50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3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50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3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50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3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50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3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50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3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50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3" t="s">
        <v>52</v>
      </c>
      <c r="D83" s="9"/>
      <c r="E83" s="9">
        <f t="shared" si="16"/>
        <v>0</v>
      </c>
      <c r="F83" s="9"/>
      <c r="G83" s="9">
        <f t="shared" si="14"/>
        <v>0</v>
      </c>
      <c r="H83" s="9">
        <f t="shared" si="15"/>
        <v>0</v>
      </c>
      <c r="I83" s="9"/>
      <c r="J83" s="50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3" t="s">
        <v>52</v>
      </c>
      <c r="D84" s="9"/>
      <c r="E84" s="9">
        <f t="shared" si="16"/>
        <v>0</v>
      </c>
      <c r="F84" s="9"/>
      <c r="G84" s="9">
        <f t="shared" ref="G84:G99" si="17">IF(J84&gt;0,0,F84)</f>
        <v>0</v>
      </c>
      <c r="H84" s="9">
        <f t="shared" ref="H84:H99" si="18">+D84</f>
        <v>0</v>
      </c>
      <c r="I84" s="9"/>
      <c r="J84" s="50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3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50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3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50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3" t="s">
        <v>52</v>
      </c>
      <c r="D87" s="9"/>
      <c r="E87" s="9">
        <f t="shared" si="16"/>
        <v>0</v>
      </c>
      <c r="F87" s="9"/>
      <c r="G87" s="9">
        <f t="shared" si="17"/>
        <v>0</v>
      </c>
      <c r="H87" s="9">
        <f t="shared" si="18"/>
        <v>0</v>
      </c>
      <c r="I87" s="9"/>
      <c r="J87" s="50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3" t="s">
        <v>52</v>
      </c>
      <c r="D88" s="9"/>
      <c r="E88" s="9">
        <f t="shared" ref="E88:E103" si="19">+D88</f>
        <v>0</v>
      </c>
      <c r="F88" s="9"/>
      <c r="G88" s="9">
        <f t="shared" si="17"/>
        <v>0</v>
      </c>
      <c r="H88" s="9">
        <f t="shared" si="18"/>
        <v>0</v>
      </c>
      <c r="I88" s="9"/>
      <c r="J88" s="50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3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50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3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50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3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50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3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50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3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50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3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50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3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50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3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50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3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50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3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50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3" t="s">
        <v>52</v>
      </c>
      <c r="D99" s="9"/>
      <c r="E99" s="9">
        <f t="shared" si="19"/>
        <v>0</v>
      </c>
      <c r="F99" s="9"/>
      <c r="G99" s="9">
        <f t="shared" si="17"/>
        <v>0</v>
      </c>
      <c r="H99" s="9">
        <f t="shared" si="18"/>
        <v>0</v>
      </c>
      <c r="I99" s="9"/>
      <c r="J99" s="50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3" t="s">
        <v>52</v>
      </c>
      <c r="D100" s="9"/>
      <c r="E100" s="9">
        <f t="shared" si="19"/>
        <v>0</v>
      </c>
      <c r="F100" s="9"/>
      <c r="G100" s="9">
        <f t="shared" ref="G100:G115" si="20">IF(J100&gt;0,0,F100)</f>
        <v>0</v>
      </c>
      <c r="H100" s="9">
        <f t="shared" ref="H100:H115" si="21">+D100</f>
        <v>0</v>
      </c>
      <c r="I100" s="9"/>
      <c r="J100" s="50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3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50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3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50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3" t="s">
        <v>52</v>
      </c>
      <c r="D103" s="9"/>
      <c r="E103" s="9">
        <f t="shared" si="19"/>
        <v>0</v>
      </c>
      <c r="F103" s="9"/>
      <c r="G103" s="9">
        <f t="shared" si="20"/>
        <v>0</v>
      </c>
      <c r="H103" s="9">
        <f t="shared" si="21"/>
        <v>0</v>
      </c>
      <c r="I103" s="9"/>
      <c r="J103" s="50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3" t="s">
        <v>52</v>
      </c>
      <c r="D104" s="9"/>
      <c r="E104" s="9">
        <f t="shared" ref="E104:E119" si="22">+D104</f>
        <v>0</v>
      </c>
      <c r="F104" s="9"/>
      <c r="G104" s="9">
        <f t="shared" si="20"/>
        <v>0</v>
      </c>
      <c r="H104" s="9">
        <f t="shared" si="21"/>
        <v>0</v>
      </c>
      <c r="I104" s="9"/>
      <c r="J104" s="50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3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50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3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50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3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50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3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50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3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50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3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50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3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50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3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50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3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50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3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50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3" t="s">
        <v>52</v>
      </c>
      <c r="D115" s="9"/>
      <c r="E115" s="9">
        <f t="shared" si="22"/>
        <v>0</v>
      </c>
      <c r="F115" s="9"/>
      <c r="G115" s="9">
        <f t="shared" si="20"/>
        <v>0</v>
      </c>
      <c r="H115" s="9">
        <f t="shared" si="21"/>
        <v>0</v>
      </c>
      <c r="I115" s="9"/>
      <c r="J115" s="50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3" t="s">
        <v>52</v>
      </c>
      <c r="D116" s="9"/>
      <c r="E116" s="9">
        <f t="shared" si="22"/>
        <v>0</v>
      </c>
      <c r="F116" s="9"/>
      <c r="G116" s="9">
        <f t="shared" ref="G116:G131" si="23">IF(J116&gt;0,0,F116)</f>
        <v>0</v>
      </c>
      <c r="H116" s="9">
        <f t="shared" ref="H116:H131" si="24">+D116</f>
        <v>0</v>
      </c>
      <c r="I116" s="9"/>
      <c r="J116" s="50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3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50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3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50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3" t="s">
        <v>52</v>
      </c>
      <c r="D119" s="9"/>
      <c r="E119" s="9">
        <f t="shared" si="22"/>
        <v>0</v>
      </c>
      <c r="F119" s="9"/>
      <c r="G119" s="9">
        <f t="shared" si="23"/>
        <v>0</v>
      </c>
      <c r="H119" s="9">
        <f t="shared" si="24"/>
        <v>0</v>
      </c>
      <c r="I119" s="9"/>
      <c r="J119" s="50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3" t="s">
        <v>52</v>
      </c>
      <c r="D120" s="9"/>
      <c r="E120" s="9">
        <f t="shared" ref="E120:E135" si="25">+D120</f>
        <v>0</v>
      </c>
      <c r="F120" s="9"/>
      <c r="G120" s="9">
        <f t="shared" si="23"/>
        <v>0</v>
      </c>
      <c r="H120" s="9">
        <f t="shared" si="24"/>
        <v>0</v>
      </c>
      <c r="I120" s="9"/>
      <c r="J120" s="50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3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50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3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50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3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50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3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50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3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50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3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50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3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50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3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50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3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50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3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50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3" t="s">
        <v>52</v>
      </c>
      <c r="D131" s="9"/>
      <c r="E131" s="9">
        <f t="shared" si="25"/>
        <v>0</v>
      </c>
      <c r="F131" s="9"/>
      <c r="G131" s="9">
        <f t="shared" si="23"/>
        <v>0</v>
      </c>
      <c r="H131" s="9">
        <f t="shared" si="24"/>
        <v>0</v>
      </c>
      <c r="I131" s="9"/>
      <c r="J131" s="50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3" t="s">
        <v>52</v>
      </c>
      <c r="D132" s="9"/>
      <c r="E132" s="9">
        <f t="shared" si="25"/>
        <v>0</v>
      </c>
      <c r="F132" s="9"/>
      <c r="G132" s="9">
        <f t="shared" ref="G132:G147" si="26">IF(J132&gt;0,0,F132)</f>
        <v>0</v>
      </c>
      <c r="H132" s="9">
        <f t="shared" ref="H132:H147" si="27">+D132</f>
        <v>0</v>
      </c>
      <c r="I132" s="9"/>
      <c r="J132" s="50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3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50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3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50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3" t="s">
        <v>52</v>
      </c>
      <c r="D135" s="9"/>
      <c r="E135" s="9">
        <f t="shared" si="25"/>
        <v>0</v>
      </c>
      <c r="F135" s="9"/>
      <c r="G135" s="9">
        <f t="shared" si="26"/>
        <v>0</v>
      </c>
      <c r="H135" s="9">
        <f t="shared" si="27"/>
        <v>0</v>
      </c>
      <c r="I135" s="9"/>
      <c r="J135" s="50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3" t="s">
        <v>52</v>
      </c>
      <c r="D136" s="9"/>
      <c r="E136" s="9">
        <f t="shared" ref="E136:E151" si="28">+D136</f>
        <v>0</v>
      </c>
      <c r="F136" s="9"/>
      <c r="G136" s="9">
        <f t="shared" si="26"/>
        <v>0</v>
      </c>
      <c r="H136" s="9">
        <f t="shared" si="27"/>
        <v>0</v>
      </c>
      <c r="I136" s="9"/>
      <c r="J136" s="50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3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50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3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50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3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50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3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50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3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50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3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50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3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50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3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50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3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50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3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50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3" t="s">
        <v>52</v>
      </c>
      <c r="D147" s="9"/>
      <c r="E147" s="9">
        <f t="shared" si="28"/>
        <v>0</v>
      </c>
      <c r="F147" s="9"/>
      <c r="G147" s="9">
        <f t="shared" si="26"/>
        <v>0</v>
      </c>
      <c r="H147" s="9">
        <f t="shared" si="27"/>
        <v>0</v>
      </c>
      <c r="I147" s="9"/>
      <c r="J147" s="50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3" t="s">
        <v>52</v>
      </c>
      <c r="D148" s="9"/>
      <c r="E148" s="9">
        <f t="shared" si="28"/>
        <v>0</v>
      </c>
      <c r="F148" s="9"/>
      <c r="G148" s="9">
        <f t="shared" ref="G148:G163" si="29">IF(J148&gt;0,0,F148)</f>
        <v>0</v>
      </c>
      <c r="H148" s="9">
        <f t="shared" ref="H148:H163" si="30">+D148</f>
        <v>0</v>
      </c>
      <c r="I148" s="9"/>
      <c r="J148" s="50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3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50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3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50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3" t="s">
        <v>52</v>
      </c>
      <c r="D151" s="9"/>
      <c r="E151" s="9">
        <f t="shared" si="28"/>
        <v>0</v>
      </c>
      <c r="F151" s="9"/>
      <c r="G151" s="9">
        <f t="shared" si="29"/>
        <v>0</v>
      </c>
      <c r="H151" s="9">
        <f t="shared" si="30"/>
        <v>0</v>
      </c>
      <c r="I151" s="9"/>
      <c r="J151" s="50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3" t="s">
        <v>52</v>
      </c>
      <c r="D152" s="9"/>
      <c r="E152" s="9">
        <f t="shared" ref="E152:E167" si="31">+D152</f>
        <v>0</v>
      </c>
      <c r="F152" s="9"/>
      <c r="G152" s="9">
        <f t="shared" si="29"/>
        <v>0</v>
      </c>
      <c r="H152" s="9">
        <f t="shared" si="30"/>
        <v>0</v>
      </c>
      <c r="I152" s="9"/>
      <c r="J152" s="50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3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50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3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50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3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50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3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50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3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50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3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50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3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50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3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50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3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50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3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50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3" t="s">
        <v>52</v>
      </c>
      <c r="D163" s="9"/>
      <c r="E163" s="9">
        <f t="shared" si="31"/>
        <v>0</v>
      </c>
      <c r="F163" s="9"/>
      <c r="G163" s="9">
        <f t="shared" si="29"/>
        <v>0</v>
      </c>
      <c r="H163" s="9">
        <f t="shared" si="30"/>
        <v>0</v>
      </c>
      <c r="I163" s="9"/>
      <c r="J163" s="50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3" t="s">
        <v>52</v>
      </c>
      <c r="D164" s="9"/>
      <c r="E164" s="9">
        <f t="shared" si="31"/>
        <v>0</v>
      </c>
      <c r="F164" s="9"/>
      <c r="G164" s="9">
        <f t="shared" ref="G164:G179" si="32">IF(J164&gt;0,0,F164)</f>
        <v>0</v>
      </c>
      <c r="H164" s="9">
        <f t="shared" ref="H164:H179" si="33">+D164</f>
        <v>0</v>
      </c>
      <c r="I164" s="9"/>
      <c r="J164" s="50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3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50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3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50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3" t="s">
        <v>52</v>
      </c>
      <c r="D167" s="9"/>
      <c r="E167" s="9">
        <f t="shared" si="31"/>
        <v>0</v>
      </c>
      <c r="F167" s="9"/>
      <c r="G167" s="9">
        <f t="shared" si="32"/>
        <v>0</v>
      </c>
      <c r="H167" s="9">
        <f t="shared" si="33"/>
        <v>0</v>
      </c>
      <c r="I167" s="9"/>
      <c r="J167" s="50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3" t="s">
        <v>52</v>
      </c>
      <c r="D168" s="9"/>
      <c r="E168" s="9">
        <f t="shared" ref="E168:E183" si="34">+D168</f>
        <v>0</v>
      </c>
      <c r="F168" s="9"/>
      <c r="G168" s="9">
        <f t="shared" si="32"/>
        <v>0</v>
      </c>
      <c r="H168" s="9">
        <f t="shared" si="33"/>
        <v>0</v>
      </c>
      <c r="I168" s="9"/>
      <c r="J168" s="50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3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50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3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50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3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50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3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50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3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50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3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50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3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50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3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50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3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50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3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50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3" t="s">
        <v>52</v>
      </c>
      <c r="D179" s="9"/>
      <c r="E179" s="9">
        <f t="shared" si="34"/>
        <v>0</v>
      </c>
      <c r="F179" s="9"/>
      <c r="G179" s="9">
        <f t="shared" si="32"/>
        <v>0</v>
      </c>
      <c r="H179" s="9">
        <f t="shared" si="33"/>
        <v>0</v>
      </c>
      <c r="I179" s="9"/>
      <c r="J179" s="50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3" t="s">
        <v>52</v>
      </c>
      <c r="D180" s="9"/>
      <c r="E180" s="9">
        <f t="shared" si="34"/>
        <v>0</v>
      </c>
      <c r="F180" s="9"/>
      <c r="G180" s="9">
        <f t="shared" ref="G180:G195" si="35">IF(J180&gt;0,0,F180)</f>
        <v>0</v>
      </c>
      <c r="H180" s="9">
        <f t="shared" ref="H180:H195" si="36">+D180</f>
        <v>0</v>
      </c>
      <c r="I180" s="9"/>
      <c r="J180" s="50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3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50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3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50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3" t="s">
        <v>52</v>
      </c>
      <c r="D183" s="9"/>
      <c r="E183" s="9">
        <f t="shared" si="34"/>
        <v>0</v>
      </c>
      <c r="F183" s="9"/>
      <c r="G183" s="9">
        <f t="shared" si="35"/>
        <v>0</v>
      </c>
      <c r="H183" s="9">
        <f t="shared" si="36"/>
        <v>0</v>
      </c>
      <c r="I183" s="9"/>
      <c r="J183" s="50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3" t="s">
        <v>52</v>
      </c>
      <c r="D184" s="9"/>
      <c r="E184" s="9">
        <f t="shared" ref="E184:E199" si="37">+D184</f>
        <v>0</v>
      </c>
      <c r="F184" s="9"/>
      <c r="G184" s="9">
        <f t="shared" si="35"/>
        <v>0</v>
      </c>
      <c r="H184" s="9">
        <f t="shared" si="36"/>
        <v>0</v>
      </c>
      <c r="I184" s="9"/>
      <c r="J184" s="50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3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50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3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50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3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50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3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50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3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50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3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50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3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50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3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50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3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50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3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50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3" t="s">
        <v>52</v>
      </c>
      <c r="D195" s="9"/>
      <c r="E195" s="9">
        <f t="shared" si="37"/>
        <v>0</v>
      </c>
      <c r="F195" s="9"/>
      <c r="G195" s="9">
        <f t="shared" si="35"/>
        <v>0</v>
      </c>
      <c r="H195" s="9">
        <f t="shared" si="36"/>
        <v>0</v>
      </c>
      <c r="I195" s="9"/>
      <c r="J195" s="50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3" t="s">
        <v>52</v>
      </c>
      <c r="D196" s="9"/>
      <c r="E196" s="9">
        <f t="shared" si="37"/>
        <v>0</v>
      </c>
      <c r="F196" s="9"/>
      <c r="G196" s="9">
        <f t="shared" ref="G196:G211" si="38">IF(J196&gt;0,0,F196)</f>
        <v>0</v>
      </c>
      <c r="H196" s="9">
        <f t="shared" ref="H196:H211" si="39">+D196</f>
        <v>0</v>
      </c>
      <c r="I196" s="9"/>
      <c r="J196" s="50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3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50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3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50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3" t="s">
        <v>52</v>
      </c>
      <c r="D199" s="9"/>
      <c r="E199" s="9">
        <f t="shared" si="37"/>
        <v>0</v>
      </c>
      <c r="F199" s="9"/>
      <c r="G199" s="9">
        <f t="shared" si="38"/>
        <v>0</v>
      </c>
      <c r="H199" s="9">
        <f t="shared" si="39"/>
        <v>0</v>
      </c>
      <c r="I199" s="9"/>
      <c r="J199" s="50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3" t="s">
        <v>52</v>
      </c>
      <c r="D200" s="9"/>
      <c r="E200" s="9">
        <f t="shared" ref="E200:E215" si="40">+D200</f>
        <v>0</v>
      </c>
      <c r="F200" s="9"/>
      <c r="G200" s="9">
        <f t="shared" si="38"/>
        <v>0</v>
      </c>
      <c r="H200" s="9">
        <f t="shared" si="39"/>
        <v>0</v>
      </c>
      <c r="I200" s="9"/>
      <c r="J200" s="50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3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50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3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50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3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50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3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50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3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50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3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50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3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50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3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50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3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50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3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50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3" t="s">
        <v>52</v>
      </c>
      <c r="D211" s="9"/>
      <c r="E211" s="9">
        <f t="shared" si="40"/>
        <v>0</v>
      </c>
      <c r="F211" s="9"/>
      <c r="G211" s="9">
        <f t="shared" si="38"/>
        <v>0</v>
      </c>
      <c r="H211" s="9">
        <f t="shared" si="39"/>
        <v>0</v>
      </c>
      <c r="I211" s="9"/>
      <c r="J211" s="50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3" t="s">
        <v>52</v>
      </c>
      <c r="D212" s="9"/>
      <c r="E212" s="9">
        <f t="shared" si="40"/>
        <v>0</v>
      </c>
      <c r="F212" s="9"/>
      <c r="G212" s="9">
        <f t="shared" ref="G212:G227" si="41">IF(J212&gt;0,0,F212)</f>
        <v>0</v>
      </c>
      <c r="H212" s="9">
        <f t="shared" ref="H212:H227" si="42">+D212</f>
        <v>0</v>
      </c>
      <c r="I212" s="9"/>
      <c r="J212" s="50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3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50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3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50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3" t="s">
        <v>52</v>
      </c>
      <c r="D215" s="9"/>
      <c r="E215" s="9">
        <f t="shared" si="40"/>
        <v>0</v>
      </c>
      <c r="F215" s="9"/>
      <c r="G215" s="9">
        <f t="shared" si="41"/>
        <v>0</v>
      </c>
      <c r="H215" s="9">
        <f t="shared" si="42"/>
        <v>0</v>
      </c>
      <c r="I215" s="9"/>
      <c r="J215" s="50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3" t="s">
        <v>52</v>
      </c>
      <c r="D216" s="9"/>
      <c r="E216" s="9">
        <f t="shared" ref="E216:E231" si="43">+D216</f>
        <v>0</v>
      </c>
      <c r="F216" s="9"/>
      <c r="G216" s="9">
        <f t="shared" si="41"/>
        <v>0</v>
      </c>
      <c r="H216" s="9">
        <f t="shared" si="42"/>
        <v>0</v>
      </c>
      <c r="I216" s="9"/>
      <c r="J216" s="50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3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50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3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50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3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50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3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50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3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50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3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50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3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50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3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50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3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50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3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50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3" t="s">
        <v>52</v>
      </c>
      <c r="D227" s="9"/>
      <c r="E227" s="9">
        <f t="shared" si="43"/>
        <v>0</v>
      </c>
      <c r="F227" s="9"/>
      <c r="G227" s="9">
        <f t="shared" si="41"/>
        <v>0</v>
      </c>
      <c r="H227" s="9">
        <f t="shared" si="42"/>
        <v>0</v>
      </c>
      <c r="I227" s="9"/>
      <c r="J227" s="50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3" t="s">
        <v>52</v>
      </c>
      <c r="D228" s="9"/>
      <c r="E228" s="9">
        <f t="shared" si="43"/>
        <v>0</v>
      </c>
      <c r="F228" s="9"/>
      <c r="G228" s="9">
        <f t="shared" ref="G228:G241" si="44">IF(J228&gt;0,0,F228)</f>
        <v>0</v>
      </c>
      <c r="H228" s="9">
        <f t="shared" ref="H228:H241" si="45">+D228</f>
        <v>0</v>
      </c>
      <c r="I228" s="9"/>
      <c r="J228" s="50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3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50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3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50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3" t="s">
        <v>52</v>
      </c>
      <c r="D231" s="9"/>
      <c r="E231" s="9">
        <f t="shared" si="43"/>
        <v>0</v>
      </c>
      <c r="F231" s="9"/>
      <c r="G231" s="9">
        <f t="shared" si="44"/>
        <v>0</v>
      </c>
      <c r="H231" s="9">
        <f t="shared" si="45"/>
        <v>0</v>
      </c>
      <c r="I231" s="9"/>
      <c r="J231" s="50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3" t="s">
        <v>52</v>
      </c>
      <c r="D232" s="9"/>
      <c r="E232" s="9">
        <f t="shared" ref="E232:E241" si="46">+D232</f>
        <v>0</v>
      </c>
      <c r="F232" s="9"/>
      <c r="G232" s="9">
        <f t="shared" si="44"/>
        <v>0</v>
      </c>
      <c r="H232" s="9">
        <f t="shared" si="45"/>
        <v>0</v>
      </c>
      <c r="I232" s="9"/>
      <c r="J232" s="50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3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50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3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50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3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50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3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50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3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50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3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50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3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50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3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50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3" t="s">
        <v>52</v>
      </c>
      <c r="D241" s="9"/>
      <c r="E241" s="9">
        <f t="shared" si="46"/>
        <v>0</v>
      </c>
      <c r="F241" s="9"/>
      <c r="G241" s="9">
        <f t="shared" si="44"/>
        <v>0</v>
      </c>
      <c r="H241" s="9">
        <f t="shared" si="45"/>
        <v>0</v>
      </c>
      <c r="I241" s="9"/>
      <c r="J241" s="50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  <row r="242" spans="1:254" s="11" customFormat="1" ht="14.1" customHeight="1" x14ac:dyDescent="0.2">
      <c r="A242" s="6"/>
      <c r="B242" s="7"/>
      <c r="C242" s="53" t="s">
        <v>52</v>
      </c>
      <c r="D242" s="9"/>
      <c r="E242" s="9">
        <f>+D242</f>
        <v>0</v>
      </c>
      <c r="F242" s="9"/>
      <c r="G242" s="9">
        <f>IF(J242&gt;0,0,F242)</f>
        <v>0</v>
      </c>
      <c r="H242" s="9">
        <f>+D242</f>
        <v>0</v>
      </c>
      <c r="I242" s="9"/>
      <c r="J242" s="50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  <c r="BA242" s="9"/>
      <c r="BB242" s="9"/>
      <c r="BC242" s="9"/>
      <c r="BD242" s="9"/>
      <c r="BE242" s="9"/>
      <c r="BF242" s="9"/>
      <c r="BG242" s="9"/>
      <c r="BH242" s="9"/>
      <c r="BI242" s="9"/>
      <c r="BJ242" s="9"/>
      <c r="BK242" s="9"/>
      <c r="BL242" s="9"/>
      <c r="BM242" s="9"/>
      <c r="BN242" s="9"/>
      <c r="BO242" s="9"/>
      <c r="BP242" s="9"/>
      <c r="BQ242" s="9"/>
      <c r="BR242" s="9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  <c r="CZ242" s="9"/>
      <c r="DA242" s="9"/>
      <c r="DB242" s="9"/>
      <c r="DC242" s="9"/>
      <c r="DD242" s="9"/>
      <c r="DE242" s="9"/>
      <c r="DF242" s="9"/>
      <c r="DG242" s="9"/>
      <c r="DH242" s="9"/>
      <c r="DI242" s="9"/>
      <c r="DJ242" s="9"/>
      <c r="DK242" s="9"/>
      <c r="DL242" s="9"/>
      <c r="DM242" s="9"/>
      <c r="DN242" s="9"/>
      <c r="DO242" s="9"/>
      <c r="DP242" s="9"/>
      <c r="DQ242" s="9"/>
      <c r="DR242" s="9"/>
      <c r="DS242" s="9"/>
      <c r="DT242" s="9"/>
      <c r="DU242" s="9"/>
      <c r="DV242" s="9"/>
      <c r="DW242" s="9"/>
      <c r="DX242" s="9"/>
      <c r="DY242" s="9"/>
      <c r="DZ242" s="9"/>
      <c r="EA242" s="9"/>
      <c r="EB242" s="9"/>
      <c r="EC242" s="9"/>
      <c r="ED242" s="9"/>
      <c r="EE242" s="9"/>
      <c r="EF242" s="9"/>
      <c r="EG242" s="9"/>
      <c r="EH242" s="9"/>
      <c r="EI242" s="9"/>
      <c r="EJ242" s="9"/>
      <c r="EK242" s="9"/>
      <c r="EL242" s="9"/>
      <c r="EM242" s="9"/>
      <c r="EN242" s="9"/>
      <c r="EO242" s="9"/>
      <c r="EP242" s="9"/>
      <c r="EQ242" s="9"/>
      <c r="ER242" s="9"/>
      <c r="ES242" s="9"/>
      <c r="ET242" s="9"/>
      <c r="EU242" s="9"/>
      <c r="EV242" s="9"/>
      <c r="EW242" s="9"/>
      <c r="EX242" s="9"/>
      <c r="EY242" s="9"/>
      <c r="EZ242" s="9"/>
      <c r="FA242" s="9"/>
      <c r="FB242" s="9"/>
      <c r="FC242" s="9"/>
      <c r="FD242" s="9"/>
      <c r="FE242" s="9"/>
      <c r="FF242" s="9"/>
      <c r="FG242" s="9"/>
      <c r="FH242" s="9"/>
      <c r="FI242" s="9"/>
      <c r="FJ242" s="9"/>
      <c r="FK242" s="9"/>
      <c r="FL242" s="9"/>
      <c r="FM242" s="9"/>
      <c r="FN242" s="9"/>
      <c r="FO242" s="9"/>
      <c r="FP242" s="9"/>
      <c r="FQ242" s="9"/>
      <c r="FR242" s="9"/>
      <c r="FS242" s="9"/>
      <c r="FT242" s="9"/>
      <c r="FU242" s="9"/>
      <c r="FV242" s="9"/>
      <c r="FW242" s="9"/>
      <c r="FX242" s="9"/>
      <c r="FY242" s="9"/>
      <c r="FZ242" s="9"/>
      <c r="GA242" s="9"/>
      <c r="GB242" s="9"/>
      <c r="GC242" s="9"/>
      <c r="GD242" s="9"/>
      <c r="GE242" s="9"/>
      <c r="GF242" s="9"/>
      <c r="GG242" s="9"/>
      <c r="GH242" s="9"/>
      <c r="GI242" s="9"/>
      <c r="GJ242" s="9"/>
      <c r="GK242" s="9"/>
      <c r="GL242" s="9"/>
      <c r="GM242" s="9"/>
      <c r="GN242" s="9"/>
      <c r="GO242" s="9"/>
      <c r="GP242" s="9"/>
      <c r="GQ242" s="9"/>
      <c r="GR242" s="9"/>
      <c r="GS242" s="9"/>
      <c r="GT242" s="9"/>
      <c r="GU242" s="9"/>
      <c r="GV242" s="9"/>
      <c r="GW242" s="9"/>
      <c r="GX242" s="9"/>
      <c r="GY242" s="9"/>
      <c r="GZ242" s="9"/>
      <c r="HA242" s="9"/>
      <c r="HB242" s="9"/>
      <c r="HC242" s="9"/>
      <c r="HD242" s="9"/>
      <c r="HE242" s="9"/>
      <c r="HF242" s="9"/>
      <c r="HG242" s="9"/>
      <c r="HH242" s="9"/>
      <c r="HI242" s="9"/>
      <c r="HJ242" s="9"/>
      <c r="HK242" s="9"/>
      <c r="HL242" s="9"/>
      <c r="HM242" s="9"/>
      <c r="HN242" s="9"/>
      <c r="HO242" s="9"/>
      <c r="HP242" s="9"/>
      <c r="HQ242" s="9"/>
      <c r="HR242" s="9"/>
      <c r="HS242" s="9"/>
      <c r="HT242" s="9"/>
      <c r="HU242" s="9"/>
      <c r="HV242" s="9"/>
      <c r="HW242" s="9"/>
      <c r="HX242" s="9"/>
      <c r="HY242" s="9"/>
      <c r="HZ242" s="9"/>
      <c r="IA242" s="9"/>
      <c r="IB242" s="9"/>
      <c r="IC242" s="9"/>
      <c r="ID242" s="9"/>
      <c r="IE242" s="9"/>
      <c r="IF242" s="9"/>
      <c r="IG242" s="9"/>
      <c r="IH242" s="9"/>
      <c r="II242" s="9"/>
      <c r="IJ242" s="9"/>
      <c r="IK242" s="9"/>
      <c r="IL242" s="9"/>
      <c r="IM242" s="9"/>
      <c r="IN242" s="9"/>
      <c r="IO242" s="9"/>
      <c r="IP242" s="9"/>
      <c r="IQ242" s="9"/>
      <c r="IR242" s="9"/>
      <c r="IS242" s="9"/>
      <c r="IT242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24040430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2024-12-06T17:34:27Z</dcterms:modified>
</cp:coreProperties>
</file>