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88E40F7A-B324-48A4-97D8-4650F1C3A4A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7" i="1" s="1"/>
  <c r="I4" i="1"/>
  <c r="I3" i="1"/>
  <c r="I2" i="1"/>
  <c r="A16" i="1"/>
  <c r="A17" i="1" s="1"/>
  <c r="M11" i="1" l="1"/>
  <c r="L11" i="1"/>
  <c r="I11" i="1"/>
  <c r="F11" i="1"/>
  <c r="D11" i="1"/>
  <c r="H30" i="1" l="1"/>
  <c r="G30" i="1"/>
  <c r="E30" i="1"/>
  <c r="H29" i="1"/>
  <c r="G29" i="1"/>
  <c r="E29" i="1"/>
  <c r="H28" i="1"/>
  <c r="G28" i="1"/>
  <c r="E28" i="1"/>
  <c r="H27" i="1"/>
  <c r="G27" i="1"/>
  <c r="E27" i="1"/>
  <c r="H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E18" i="1"/>
  <c r="H17" i="1"/>
  <c r="G17" i="1"/>
  <c r="E17" i="1"/>
  <c r="H16" i="1"/>
  <c r="G16" i="1"/>
  <c r="E16" i="1"/>
  <c r="H15" i="1"/>
  <c r="G15" i="1"/>
  <c r="E15" i="1"/>
  <c r="H14" i="1"/>
  <c r="G14" i="1"/>
  <c r="E14" i="1"/>
  <c r="H31" i="1" l="1"/>
  <c r="M12" i="1" l="1"/>
  <c r="C4" i="2" l="1"/>
  <c r="D5" i="2"/>
  <c r="H16" i="2"/>
  <c r="H52" i="2"/>
  <c r="G52" i="2"/>
  <c r="Q19" i="2"/>
  <c r="Q16" i="2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G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H13" i="1"/>
  <c r="G13" i="1"/>
  <c r="E13" i="1"/>
  <c r="E11" i="1" l="1"/>
  <c r="G11" i="1"/>
  <c r="G7" i="1" s="1"/>
  <c r="H53" i="2"/>
  <c r="Q18" i="2"/>
  <c r="H11" i="1" l="1"/>
  <c r="J7" i="1" s="1"/>
</calcChain>
</file>

<file path=xl/sharedStrings.xml><?xml version="1.0" encoding="utf-8"?>
<sst xmlns="http://schemas.openxmlformats.org/spreadsheetml/2006/main" count="342" uniqueCount="83">
  <si>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</si>
  <si>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</si>
  <si>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</si>
  <si>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</si>
  <si>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</si>
  <si>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</si>
  <si>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</si>
  <si>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</si>
  <si>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</si>
  <si>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</si>
  <si>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</si>
  <si>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</si>
  <si>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</si>
  <si>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</si>
  <si>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</si>
  <si>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</si>
  <si>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</si>
  <si>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</si>
  <si>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</si>
  <si>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</si>
  <si>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</si>
  <si>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</si>
  <si>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</si>
  <si>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</si>
  <si>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</si>
  <si>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</si>
  <si>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</si>
  <si>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</si>
  <si>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</si>
  <si>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</si>
  <si>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</si>
  <si>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</si>
  <si>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</si>
  <si>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</si>
  <si>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</si>
  <si>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</si>
  <si>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</si>
  <si>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</si>
  <si>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</si>
  <si>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</si>
  <si>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</si>
  <si>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</si>
  <si>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</si>
  <si>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</si>
  <si>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</si>
  <si>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</si>
  <si>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</si>
  <si>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</si>
  <si>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</si>
  <si>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</si>
  <si>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</si>
  <si>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STATE RISK NUMBER</t>
  </si>
  <si>
    <t>RE's</t>
  </si>
  <si>
    <t>EST REV</t>
  </si>
  <si>
    <t>GFFY2023</t>
  </si>
  <si>
    <t>JJS HURRICANE YOUTH FACILITY LOCKS UPGRADE</t>
  </si>
  <si>
    <t>3000-300-3346-FXA-23153430</t>
  </si>
  <si>
    <t>09703</t>
  </si>
  <si>
    <t>FY'23</t>
  </si>
  <si>
    <t xml:space="preserve"> IDT TRNSF FY'23 CAP IMPR FUNDS FROM 23400300      </t>
  </si>
  <si>
    <t xml:space="preserve"> IDT TRNSF BUDGETED CONTINGENCY TO 21138300      </t>
  </si>
  <si>
    <t xml:space="preserve"> IDT TRNSF LEGAL BUDGET TO 21257300    </t>
  </si>
  <si>
    <t>INSPECTION</t>
  </si>
  <si>
    <t>INSURANCE</t>
  </si>
  <si>
    <t>DF</t>
  </si>
  <si>
    <t>SUNWEST BUILDERS - CONTRACT</t>
  </si>
  <si>
    <t>N/A</t>
  </si>
  <si>
    <t>2375352</t>
  </si>
  <si>
    <t>SUNWEST BUILDERS GAX FCX2023042117810</t>
  </si>
  <si>
    <t>ITA 23*058 COFC INSURANCE</t>
  </si>
  <si>
    <t>FY'24</t>
  </si>
  <si>
    <t>SUNWEST BUILDERS GAX FC2023080823409</t>
  </si>
  <si>
    <t>SUNWEST BUILDERS GAX FC2023110827452</t>
  </si>
  <si>
    <t>SUNWEST BUILDERS      CO 001</t>
  </si>
  <si>
    <t>CO</t>
  </si>
  <si>
    <t>0.00</t>
  </si>
  <si>
    <t>SUNWEST BUILDERS GAX FC2023112128012</t>
  </si>
  <si>
    <t>13/24</t>
  </si>
  <si>
    <t>NIGHT HAWK SECURITY GAX FC2024070239117</t>
  </si>
  <si>
    <t>PROJ CLOSE PROJ RES FROM 23153430 TO 21137300</t>
  </si>
  <si>
    <t>PROJ CLOSE INSPECTIONS FROM 23153430 TO 20473300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</si>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</sst>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18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19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Fill="1" applyBorder="1" applyProtection="1"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3" fontId="4" fillId="0" borderId="0" xfId="2" quotePrefix="1" applyFont="1" applyBorder="1" applyProtection="1">
      <protection locked="0"/>
    </xf>
    <xf numFmtId="8" fontId="4" fillId="0" borderId="0" xfId="2" applyNumberFormat="1" applyFont="1" applyBorder="1" applyProtection="1">
      <protection locked="0"/>
    </xf>
    <xf numFmtId="43" fontId="17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13" activePane="bottomLeft" state="frozen"/>
      <selection pane="bottomLeft" activeCell="C29" sqref="C29:C30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>
        <f>27566</f>
        <v>27566</v>
      </c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54</v>
      </c>
      <c r="H3" s="5" t="s">
        <v>48</v>
      </c>
      <c r="I3" s="87">
        <f>3057</f>
        <v>3057</v>
      </c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51</v>
      </c>
      <c r="C4" s="107"/>
      <c r="D4" s="104" t="s">
        <v>57</v>
      </c>
      <c r="H4" s="5" t="s">
        <v>62</v>
      </c>
      <c r="I4" s="87">
        <f>1000</f>
        <v>1000</v>
      </c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55</v>
      </c>
      <c r="H5" s="5" t="s">
        <v>63</v>
      </c>
      <c r="I5" s="87">
        <f>40</f>
        <v>40</v>
      </c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23153430</v>
      </c>
      <c r="E6" s="5" t="s">
        <v>82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56</v>
      </c>
      <c r="G7" s="5">
        <f>+G11-F11</f>
        <v>0</v>
      </c>
      <c r="H7" s="5" t="s">
        <v>49</v>
      </c>
      <c r="I7" s="90">
        <f>SUM(I2:I6)</f>
        <v>31663</v>
      </c>
      <c r="J7" s="91">
        <f>+H11-I7</f>
        <v>-31663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52</v>
      </c>
      <c r="M9" s="96" t="s">
        <v>53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SUM(D14:D500)</f>
        <v>30396.71</v>
      </c>
      <c r="E11" s="13">
        <f>SUM(E14:E500)-F11</f>
        <v>0</v>
      </c>
      <c r="F11" s="13">
        <f>SUM(F14:F500)</f>
        <v>30396.710000000003</v>
      </c>
      <c r="G11" s="13">
        <f>SUM(G14:G500)</f>
        <v>30396.710000000003</v>
      </c>
      <c r="H11" s="13">
        <f>+D11-G11</f>
        <v>0</v>
      </c>
      <c r="I11" s="13">
        <f>SUM(I14:I500)</f>
        <v>0</v>
      </c>
      <c r="J11" s="76"/>
      <c r="K11" s="77"/>
      <c r="L11" s="98">
        <f>SUM(L13:L500)</f>
        <v>0</v>
      </c>
      <c r="M11" s="98">
        <f>SUM(M13:M500)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/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13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58</v>
      </c>
      <c r="B14" s="8"/>
      <c r="C14" s="113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44805</v>
      </c>
      <c r="B15" s="10" t="s">
        <v>59</v>
      </c>
      <c r="C15" s="113" t="s">
        <v>64</v>
      </c>
      <c r="D15" s="10">
        <v>34310</v>
      </c>
      <c r="E15" s="10">
        <f t="shared" si="2"/>
        <v>34310</v>
      </c>
      <c r="F15" s="10"/>
      <c r="G15" s="10">
        <f t="shared" si="3"/>
        <v>0</v>
      </c>
      <c r="H15" s="10">
        <f t="shared" si="4"/>
        <v>34310</v>
      </c>
      <c r="I15" s="10"/>
      <c r="J15" s="50"/>
      <c r="K15" s="11">
        <v>4667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f>+A15</f>
        <v>44805</v>
      </c>
      <c r="B16" s="10" t="s">
        <v>60</v>
      </c>
      <c r="C16" s="113" t="s">
        <v>64</v>
      </c>
      <c r="D16" s="10">
        <v>-2619</v>
      </c>
      <c r="E16" s="10">
        <f t="shared" si="2"/>
        <v>-2619</v>
      </c>
      <c r="F16" s="10"/>
      <c r="G16" s="10">
        <f t="shared" si="3"/>
        <v>0</v>
      </c>
      <c r="H16" s="10">
        <f t="shared" si="4"/>
        <v>-2619</v>
      </c>
      <c r="I16" s="10"/>
      <c r="J16" s="50"/>
      <c r="K16" s="11">
        <v>4663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f>+A16</f>
        <v>44805</v>
      </c>
      <c r="B17" s="114" t="s">
        <v>61</v>
      </c>
      <c r="C17" s="113" t="s">
        <v>64</v>
      </c>
      <c r="D17" s="10"/>
      <c r="E17" s="10">
        <f t="shared" si="2"/>
        <v>0</v>
      </c>
      <c r="F17" s="10">
        <v>28</v>
      </c>
      <c r="G17" s="10">
        <f t="shared" si="3"/>
        <v>28</v>
      </c>
      <c r="H17" s="10">
        <f t="shared" si="4"/>
        <v>0</v>
      </c>
      <c r="I17" s="10"/>
      <c r="J17" s="50"/>
      <c r="K17" s="11">
        <v>6138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44949</v>
      </c>
      <c r="B18" s="115" t="s">
        <v>65</v>
      </c>
      <c r="C18" s="113" t="s">
        <v>66</v>
      </c>
      <c r="D18" s="10"/>
      <c r="E18" s="10">
        <f t="shared" si="2"/>
        <v>0</v>
      </c>
      <c r="F18" s="10"/>
      <c r="G18" s="10">
        <v>24400</v>
      </c>
      <c r="H18" s="10">
        <f t="shared" si="4"/>
        <v>0</v>
      </c>
      <c r="I18" s="10"/>
      <c r="J18" s="50" t="s">
        <v>67</v>
      </c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45037</v>
      </c>
      <c r="B19" s="8" t="s">
        <v>68</v>
      </c>
      <c r="C19" s="113" t="s">
        <v>64</v>
      </c>
      <c r="D19" s="10"/>
      <c r="E19" s="10">
        <f t="shared" si="2"/>
        <v>0</v>
      </c>
      <c r="F19" s="10">
        <v>13320</v>
      </c>
      <c r="G19" s="10">
        <f t="shared" si="3"/>
        <v>0</v>
      </c>
      <c r="H19" s="10">
        <f t="shared" si="4"/>
        <v>0</v>
      </c>
      <c r="I19" s="10"/>
      <c r="J19" s="50" t="s">
        <v>67</v>
      </c>
      <c r="K19" s="11">
        <v>6400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45035</v>
      </c>
      <c r="B20" s="103" t="s">
        <v>69</v>
      </c>
      <c r="C20" s="113" t="s">
        <v>64</v>
      </c>
      <c r="D20" s="10"/>
      <c r="E20" s="10">
        <f t="shared" si="2"/>
        <v>0</v>
      </c>
      <c r="F20" s="10">
        <v>24.4</v>
      </c>
      <c r="G20" s="10">
        <f t="shared" si="3"/>
        <v>24.4</v>
      </c>
      <c r="H20" s="10">
        <f t="shared" si="4"/>
        <v>0</v>
      </c>
      <c r="I20" s="10"/>
      <c r="J20" s="50"/>
      <c r="K20" s="11">
        <v>6263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/>
      <c r="B21" s="103"/>
      <c r="C21" s="113"/>
      <c r="D21" s="10"/>
      <c r="E21" s="10">
        <f t="shared" si="2"/>
        <v>0</v>
      </c>
      <c r="F21" s="10"/>
      <c r="G21" s="10">
        <f t="shared" si="3"/>
        <v>0</v>
      </c>
      <c r="H21" s="10">
        <f t="shared" si="4"/>
        <v>0</v>
      </c>
      <c r="I21" s="10"/>
      <c r="J21" s="50"/>
      <c r="K21" s="11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103"/>
      <c r="C22" s="113"/>
      <c r="D22" s="10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46" t="s">
        <v>70</v>
      </c>
      <c r="B23" s="8"/>
      <c r="C23" s="113"/>
      <c r="D23" s="9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45146</v>
      </c>
      <c r="B24" s="8" t="s">
        <v>71</v>
      </c>
      <c r="C24" s="113" t="s">
        <v>64</v>
      </c>
      <c r="D24" s="10"/>
      <c r="E24" s="10">
        <f t="shared" si="2"/>
        <v>0</v>
      </c>
      <c r="F24" s="10">
        <v>8080</v>
      </c>
      <c r="G24" s="10">
        <f t="shared" si="3"/>
        <v>0</v>
      </c>
      <c r="H24" s="10">
        <f t="shared" si="4"/>
        <v>0</v>
      </c>
      <c r="I24" s="10"/>
      <c r="J24" s="50" t="s">
        <v>67</v>
      </c>
      <c r="K24" s="11">
        <v>6400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45238</v>
      </c>
      <c r="B25" s="8" t="s">
        <v>72</v>
      </c>
      <c r="C25" s="113" t="s">
        <v>64</v>
      </c>
      <c r="D25" s="10"/>
      <c r="E25" s="10">
        <f t="shared" si="2"/>
        <v>0</v>
      </c>
      <c r="F25" s="10">
        <v>2500</v>
      </c>
      <c r="G25" s="10">
        <f t="shared" si="3"/>
        <v>0</v>
      </c>
      <c r="H25" s="10">
        <f t="shared" si="4"/>
        <v>0</v>
      </c>
      <c r="I25" s="10"/>
      <c r="J25" s="50" t="s">
        <v>67</v>
      </c>
      <c r="K25" s="11">
        <v>6400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45243</v>
      </c>
      <c r="B26" s="115" t="s">
        <v>73</v>
      </c>
      <c r="C26" s="113" t="s">
        <v>74</v>
      </c>
      <c r="D26" s="10"/>
      <c r="E26" s="10">
        <f t="shared" si="2"/>
        <v>0</v>
      </c>
      <c r="F26" s="10"/>
      <c r="G26" s="116" t="s">
        <v>75</v>
      </c>
      <c r="H26" s="10">
        <f t="shared" si="4"/>
        <v>0</v>
      </c>
      <c r="I26" s="10"/>
      <c r="J26" s="50" t="s">
        <v>67</v>
      </c>
      <c r="K26" s="11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45251</v>
      </c>
      <c r="B27" s="8" t="s">
        <v>76</v>
      </c>
      <c r="C27" s="113" t="s">
        <v>64</v>
      </c>
      <c r="D27" s="10"/>
      <c r="E27" s="10">
        <f t="shared" si="2"/>
        <v>0</v>
      </c>
      <c r="F27" s="10">
        <v>500</v>
      </c>
      <c r="G27" s="10">
        <f t="shared" si="3"/>
        <v>0</v>
      </c>
      <c r="H27" s="10">
        <f t="shared" si="4"/>
        <v>0</v>
      </c>
      <c r="I27" s="10"/>
      <c r="J27" s="50" t="s">
        <v>67</v>
      </c>
      <c r="K27" s="11">
        <v>6400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 t="s">
        <v>77</v>
      </c>
      <c r="B28" s="101" t="s">
        <v>78</v>
      </c>
      <c r="C28" s="113"/>
      <c r="D28" s="10"/>
      <c r="E28" s="10">
        <f t="shared" si="2"/>
        <v>0</v>
      </c>
      <c r="F28" s="10">
        <v>5944.31</v>
      </c>
      <c r="G28" s="10">
        <f t="shared" si="3"/>
        <v>5944.31</v>
      </c>
      <c r="H28" s="10">
        <f t="shared" si="4"/>
        <v>0</v>
      </c>
      <c r="I28" s="10"/>
      <c r="J28" s="50"/>
      <c r="K28" s="11">
        <v>6400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45611</v>
      </c>
      <c r="B29" s="8" t="s">
        <v>79</v>
      </c>
      <c r="C29" s="113" t="s">
        <v>64</v>
      </c>
      <c r="D29" s="117">
        <v>-294.29000000000002</v>
      </c>
      <c r="E29" s="10">
        <f t="shared" si="2"/>
        <v>-294.29000000000002</v>
      </c>
      <c r="F29" s="10"/>
      <c r="G29" s="10">
        <f t="shared" si="3"/>
        <v>0</v>
      </c>
      <c r="H29" s="10">
        <f t="shared" si="4"/>
        <v>-294.29000000000002</v>
      </c>
      <c r="I29" s="10"/>
      <c r="J29" s="50"/>
      <c r="K29" s="11">
        <v>4665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45611</v>
      </c>
      <c r="B30" s="8" t="s">
        <v>80</v>
      </c>
      <c r="C30" s="113" t="s">
        <v>64</v>
      </c>
      <c r="D30" s="117">
        <v>-1000</v>
      </c>
      <c r="E30" s="10">
        <f t="shared" si="2"/>
        <v>-1000</v>
      </c>
      <c r="F30" s="10"/>
      <c r="G30" s="10">
        <f t="shared" si="3"/>
        <v>0</v>
      </c>
      <c r="H30" s="10">
        <f t="shared" si="4"/>
        <v>-1000</v>
      </c>
      <c r="I30" s="10"/>
      <c r="J30" s="50"/>
      <c r="K30" s="11">
        <v>4667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/>
      <c r="B31" s="8"/>
      <c r="C31" s="113" t="s">
        <v>50</v>
      </c>
      <c r="D31" s="10"/>
      <c r="E31" s="10">
        <f t="shared" ref="E31:E38" si="5">+D31</f>
        <v>0</v>
      </c>
      <c r="F31" s="10"/>
      <c r="G31" s="10">
        <f t="shared" ref="G31:G34" si="6">IF(J31&gt;0,0,F31)</f>
        <v>0</v>
      </c>
      <c r="H31" s="10">
        <f t="shared" ref="H31" si="7">+D31</f>
        <v>0</v>
      </c>
      <c r="I31" s="10"/>
      <c r="J31" s="50"/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/>
      <c r="B32" s="118" t="s">
        <v>81</v>
      </c>
      <c r="C32" s="113" t="s">
        <v>50</v>
      </c>
      <c r="D32" s="10"/>
      <c r="E32" s="10">
        <f t="shared" si="5"/>
        <v>0</v>
      </c>
      <c r="F32" s="10"/>
      <c r="G32" s="10">
        <f t="shared" si="6"/>
        <v>0</v>
      </c>
      <c r="H32" s="10">
        <f t="shared" ref="H32:H34" si="8">+D32</f>
        <v>0</v>
      </c>
      <c r="I32" s="10"/>
      <c r="J32" s="50"/>
      <c r="K32" s="11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3" t="s">
        <v>50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50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3" t="s">
        <v>50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50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13" t="s">
        <v>50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13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/>
      <c r="B37" s="8"/>
      <c r="C37" s="113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/>
      <c r="B38" s="8"/>
      <c r="C38" s="113" t="s">
        <v>50</v>
      </c>
      <c r="D38" s="10"/>
      <c r="E38" s="10">
        <f t="shared" si="5"/>
        <v>0</v>
      </c>
      <c r="F38" s="10"/>
      <c r="G38" s="10">
        <f t="shared" si="9"/>
        <v>0</v>
      </c>
      <c r="H38" s="10">
        <f t="shared" si="10"/>
        <v>0</v>
      </c>
      <c r="I38" s="10"/>
      <c r="J38" s="50"/>
      <c r="K38" s="11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/>
      <c r="B39" s="8"/>
      <c r="C39" s="113" t="s">
        <v>50</v>
      </c>
      <c r="D39" s="10"/>
      <c r="E39" s="10">
        <f t="shared" ref="E39:E54" si="11">+D39</f>
        <v>0</v>
      </c>
      <c r="F39" s="10"/>
      <c r="G39" s="10">
        <f t="shared" si="9"/>
        <v>0</v>
      </c>
      <c r="H39" s="10">
        <f t="shared" si="10"/>
        <v>0</v>
      </c>
      <c r="I39" s="10"/>
      <c r="J39" s="50"/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/>
      <c r="B40" s="8"/>
      <c r="C40" s="113" t="s">
        <v>50</v>
      </c>
      <c r="D40" s="10"/>
      <c r="E40" s="10">
        <f t="shared" si="11"/>
        <v>0</v>
      </c>
      <c r="F40" s="10"/>
      <c r="G40" s="10">
        <f t="shared" si="9"/>
        <v>0</v>
      </c>
      <c r="H40" s="10">
        <f t="shared" si="10"/>
        <v>0</v>
      </c>
      <c r="I40" s="10"/>
      <c r="J40" s="50"/>
      <c r="K40" s="11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/>
      <c r="B41" s="8"/>
      <c r="C41" s="113" t="s">
        <v>50</v>
      </c>
      <c r="D41" s="10"/>
      <c r="E41" s="10">
        <f t="shared" si="11"/>
        <v>0</v>
      </c>
      <c r="F41" s="10"/>
      <c r="G41" s="10">
        <f t="shared" si="9"/>
        <v>0</v>
      </c>
      <c r="H41" s="10">
        <f t="shared" si="10"/>
        <v>0</v>
      </c>
      <c r="I41" s="10"/>
      <c r="J41" s="50"/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/>
      <c r="B42" s="8"/>
      <c r="C42" s="113" t="s">
        <v>50</v>
      </c>
      <c r="D42" s="10"/>
      <c r="E42" s="10">
        <f t="shared" si="11"/>
        <v>0</v>
      </c>
      <c r="F42" s="10"/>
      <c r="G42" s="10">
        <f t="shared" si="9"/>
        <v>0</v>
      </c>
      <c r="H42" s="10">
        <f t="shared" si="10"/>
        <v>0</v>
      </c>
      <c r="I42" s="10"/>
      <c r="J42" s="50"/>
      <c r="K42" s="11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/>
      <c r="B43" s="8"/>
      <c r="C43" s="113" t="s">
        <v>50</v>
      </c>
      <c r="D43" s="10"/>
      <c r="E43" s="10">
        <f t="shared" si="11"/>
        <v>0</v>
      </c>
      <c r="F43" s="10"/>
      <c r="G43" s="10">
        <f t="shared" si="9"/>
        <v>0</v>
      </c>
      <c r="H43" s="10">
        <f t="shared" si="10"/>
        <v>0</v>
      </c>
      <c r="I43" s="10"/>
      <c r="J43" s="50"/>
      <c r="K43" s="11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/>
      <c r="B44" s="49"/>
      <c r="C44" s="113" t="s">
        <v>50</v>
      </c>
      <c r="D44" s="10"/>
      <c r="E44" s="10">
        <f t="shared" si="11"/>
        <v>0</v>
      </c>
      <c r="F44" s="10"/>
      <c r="G44" s="10">
        <f t="shared" si="9"/>
        <v>0</v>
      </c>
      <c r="H44" s="10">
        <f t="shared" si="10"/>
        <v>0</v>
      </c>
      <c r="I44" s="10"/>
      <c r="J44" s="50"/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/>
      <c r="B45" s="8"/>
      <c r="C45" s="113" t="s">
        <v>50</v>
      </c>
      <c r="D45" s="10"/>
      <c r="E45" s="10">
        <f t="shared" si="11"/>
        <v>0</v>
      </c>
      <c r="F45" s="10"/>
      <c r="G45" s="10">
        <f t="shared" si="9"/>
        <v>0</v>
      </c>
      <c r="H45" s="10">
        <f t="shared" si="10"/>
        <v>0</v>
      </c>
      <c r="I45" s="10"/>
      <c r="J45" s="50"/>
      <c r="K45" s="11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/>
      <c r="B46" s="8"/>
      <c r="C46" s="113" t="s">
        <v>50</v>
      </c>
      <c r="D46" s="10"/>
      <c r="E46" s="10">
        <f t="shared" si="11"/>
        <v>0</v>
      </c>
      <c r="F46" s="10"/>
      <c r="G46" s="10">
        <f t="shared" si="9"/>
        <v>0</v>
      </c>
      <c r="H46" s="10">
        <f t="shared" si="10"/>
        <v>0</v>
      </c>
      <c r="I46" s="10"/>
      <c r="J46" s="50"/>
      <c r="K46" s="11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/>
      <c r="B47" s="8"/>
      <c r="C47" s="113" t="s">
        <v>50</v>
      </c>
      <c r="D47" s="10"/>
      <c r="E47" s="10">
        <f t="shared" si="11"/>
        <v>0</v>
      </c>
      <c r="F47" s="10"/>
      <c r="G47" s="10">
        <f t="shared" si="9"/>
        <v>0</v>
      </c>
      <c r="H47" s="10">
        <f t="shared" si="10"/>
        <v>0</v>
      </c>
      <c r="I47" s="10"/>
      <c r="J47" s="50"/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/>
      <c r="B48" s="8"/>
      <c r="C48" s="113" t="s">
        <v>50</v>
      </c>
      <c r="D48" s="10"/>
      <c r="E48" s="10">
        <f t="shared" si="11"/>
        <v>0</v>
      </c>
      <c r="F48" s="10"/>
      <c r="G48" s="10">
        <f t="shared" si="9"/>
        <v>0</v>
      </c>
      <c r="H48" s="10">
        <f t="shared" si="10"/>
        <v>0</v>
      </c>
      <c r="I48" s="10"/>
      <c r="J48" s="50"/>
      <c r="K48" s="11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/>
      <c r="B49" s="8"/>
      <c r="C49" s="113" t="s">
        <v>50</v>
      </c>
      <c r="D49" s="10"/>
      <c r="E49" s="10">
        <f t="shared" si="11"/>
        <v>0</v>
      </c>
      <c r="F49" s="10"/>
      <c r="G49" s="10">
        <f t="shared" si="9"/>
        <v>0</v>
      </c>
      <c r="H49" s="10">
        <f t="shared" si="10"/>
        <v>0</v>
      </c>
      <c r="I49" s="10"/>
      <c r="J49" s="50"/>
      <c r="K49" s="11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/>
      <c r="B50" s="8"/>
      <c r="C50" s="113" t="s">
        <v>50</v>
      </c>
      <c r="D50" s="10"/>
      <c r="E50" s="10">
        <f t="shared" si="11"/>
        <v>0</v>
      </c>
      <c r="F50" s="10"/>
      <c r="G50" s="10">
        <f t="shared" si="9"/>
        <v>0</v>
      </c>
      <c r="H50" s="10">
        <f t="shared" si="10"/>
        <v>0</v>
      </c>
      <c r="I50" s="10"/>
      <c r="J50" s="50"/>
      <c r="K50" s="11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/>
      <c r="B51" s="8"/>
      <c r="C51" s="113" t="s">
        <v>50</v>
      </c>
      <c r="D51" s="10"/>
      <c r="E51" s="10">
        <f t="shared" si="11"/>
        <v>0</v>
      </c>
      <c r="F51" s="10"/>
      <c r="G51" s="10">
        <f t="shared" ref="G51:G66" si="12">IF(J51&gt;0,0,F51)</f>
        <v>0</v>
      </c>
      <c r="H51" s="10">
        <f t="shared" ref="H51:H66" si="13">+D51</f>
        <v>0</v>
      </c>
      <c r="I51" s="10"/>
      <c r="J51" s="50"/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/>
      <c r="B52" s="8"/>
      <c r="C52" s="113" t="s">
        <v>50</v>
      </c>
      <c r="D52" s="10"/>
      <c r="E52" s="10">
        <f t="shared" si="11"/>
        <v>0</v>
      </c>
      <c r="F52" s="10"/>
      <c r="G52" s="10">
        <f t="shared" si="12"/>
        <v>0</v>
      </c>
      <c r="H52" s="10">
        <f t="shared" si="13"/>
        <v>0</v>
      </c>
      <c r="I52" s="10"/>
      <c r="J52" s="50"/>
      <c r="K52" s="11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/>
      <c r="B53" s="8"/>
      <c r="C53" s="113" t="s">
        <v>50</v>
      </c>
      <c r="D53" s="10"/>
      <c r="E53" s="10">
        <f t="shared" si="11"/>
        <v>0</v>
      </c>
      <c r="F53" s="10"/>
      <c r="G53" s="10">
        <f t="shared" si="12"/>
        <v>0</v>
      </c>
      <c r="H53" s="10">
        <f t="shared" si="13"/>
        <v>0</v>
      </c>
      <c r="I53" s="10"/>
      <c r="J53" s="50"/>
      <c r="K53" s="1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/>
      <c r="B54" s="8"/>
      <c r="C54" s="113" t="s">
        <v>50</v>
      </c>
      <c r="D54" s="10"/>
      <c r="E54" s="10">
        <f t="shared" si="11"/>
        <v>0</v>
      </c>
      <c r="F54" s="10"/>
      <c r="G54" s="10">
        <f t="shared" si="12"/>
        <v>0</v>
      </c>
      <c r="H54" s="10">
        <f t="shared" si="13"/>
        <v>0</v>
      </c>
      <c r="I54" s="10"/>
      <c r="J54" s="50"/>
      <c r="K54" s="11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/>
      <c r="B55" s="8"/>
      <c r="C55" s="113" t="s">
        <v>50</v>
      </c>
      <c r="D55" s="10"/>
      <c r="E55" s="10">
        <f t="shared" ref="E55:E70" si="14">+D55</f>
        <v>0</v>
      </c>
      <c r="F55" s="10"/>
      <c r="G55" s="10">
        <f t="shared" si="12"/>
        <v>0</v>
      </c>
      <c r="H55" s="10">
        <f t="shared" si="13"/>
        <v>0</v>
      </c>
      <c r="I55" s="10"/>
      <c r="J55" s="50"/>
      <c r="K55" s="11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/>
      <c r="B56" s="8"/>
      <c r="C56" s="113" t="s">
        <v>50</v>
      </c>
      <c r="D56" s="10"/>
      <c r="E56" s="10">
        <f t="shared" si="14"/>
        <v>0</v>
      </c>
      <c r="F56" s="10"/>
      <c r="G56" s="10">
        <f t="shared" si="12"/>
        <v>0</v>
      </c>
      <c r="H56" s="10">
        <f t="shared" si="13"/>
        <v>0</v>
      </c>
      <c r="I56" s="10"/>
      <c r="J56" s="50"/>
      <c r="K56" s="11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/>
      <c r="B57" s="8"/>
      <c r="C57" s="113" t="s">
        <v>50</v>
      </c>
      <c r="D57" s="10"/>
      <c r="E57" s="10">
        <f t="shared" si="14"/>
        <v>0</v>
      </c>
      <c r="F57" s="10"/>
      <c r="G57" s="10">
        <f t="shared" si="12"/>
        <v>0</v>
      </c>
      <c r="H57" s="10">
        <f t="shared" si="13"/>
        <v>0</v>
      </c>
      <c r="I57" s="10"/>
      <c r="J57" s="50"/>
      <c r="K57" s="11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/>
      <c r="B58" s="8"/>
      <c r="C58" s="113" t="s">
        <v>50</v>
      </c>
      <c r="D58" s="10"/>
      <c r="E58" s="10">
        <f t="shared" si="14"/>
        <v>0</v>
      </c>
      <c r="F58" s="10"/>
      <c r="G58" s="10">
        <f t="shared" si="12"/>
        <v>0</v>
      </c>
      <c r="H58" s="10">
        <f t="shared" si="13"/>
        <v>0</v>
      </c>
      <c r="I58" s="10"/>
      <c r="J58" s="50"/>
      <c r="K58" s="11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13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3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3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13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13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13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13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13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3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13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3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3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3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3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3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3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3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3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3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3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3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3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3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3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3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3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3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3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3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3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3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3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3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3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3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3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3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3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3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3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3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3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3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3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3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3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3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3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3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3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3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3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3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3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3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3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3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3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3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3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3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3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3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3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3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3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3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3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3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3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3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3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3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3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3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3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3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3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3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3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3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3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3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3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3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3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3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3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3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3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3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3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3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3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3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3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3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3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3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3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3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3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3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3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3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3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3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3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3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3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3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3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3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3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3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3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3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3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3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3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3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3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3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3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3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3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3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3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3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3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3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3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3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3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3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3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3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3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3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3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3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3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3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3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3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3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3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3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3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3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3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3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3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3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3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3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3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3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3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3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3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3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3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3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3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3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3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3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3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3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3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3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3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3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3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3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3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3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3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3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3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3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3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23153430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2024-12-12T20:01:23Z</dcterms:modified>
</cp:coreProperties>
</file>