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4\3000\3347\"/>
    </mc:Choice>
  </mc:AlternateContent>
  <xr:revisionPtr revIDLastSave="0" documentId="13_ncr:1_{ED634451-FD5E-4001-BE76-E8A4CDCC9AA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H15" i="1" l="1"/>
  <c r="H16" i="1"/>
  <c r="H17" i="1"/>
  <c r="H18" i="1"/>
  <c r="H19" i="1"/>
  <c r="H20" i="1"/>
  <c r="G16" i="1"/>
  <c r="G17" i="1"/>
  <c r="G18" i="1"/>
  <c r="G19" i="1"/>
  <c r="G20" i="1"/>
  <c r="G21" i="1"/>
  <c r="G22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<sst xmlns="http://schemas.openxmlformats.org/spreadsheetml/2006/main" count="360" uniqueCount="90">
  <si>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</si>
  <si>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</si>
  <si>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</si>
  <si>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</si>
  <si>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</si>
  <si>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</si>
  <si>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</si>
  <si>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</si>
  <si>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</si>
  <si>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</si>
  <si>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</si>
  <si>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</si>
  <si>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</si>
  <si>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</si>
  <si>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</si>
  <si>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</si>
  <si>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</si>
  <si>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</si>
  <si>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</si>
  <si>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</si>
  <si>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</si>
  <si>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</si>
  <si>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</si>
  <si>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</si>
  <si>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</si>
  <si>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</si>
  <si>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</si>
  <si>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</si>
  <si>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</si>
  <si>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</si>
  <si>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</si>
  <si>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</si>
  <si>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</si>
  <si>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</si>
  <si>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</si>
  <si>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</si>
  <si>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</si>
  <si>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</si>
  <si>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</si>
  <si>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</si>
  <si>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</si>
  <si>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</si>
  <si>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</si>
  <si>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</si>
  <si>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</si>
  <si>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</si>
  <si>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</si>
  <si>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</si>
  <si>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</si>
  <si>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</si>
  <si>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</si>
  <si>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</si>
  <si>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</si>
  <si>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</si>
  <si>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</si>
  <si>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</si>
  <si>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</si>
  <si>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</si>
  <si>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</si>
  <si>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GFFY2024</t>
  </si>
  <si>
    <t>09512</t>
  </si>
  <si>
    <t>DHHS BLANDING CANYONLANDS YC WALK-IN COOLER &amp; FREEZER REPLACEMENT</t>
  </si>
  <si>
    <t>3000-300-3347-FXAAA-24111430</t>
  </si>
  <si>
    <t>WHW ENGINEERING LLC - CONTRACT</t>
  </si>
  <si>
    <t>N/A</t>
  </si>
  <si>
    <t>2370400</t>
  </si>
  <si>
    <t>WHW ENG GAX FC2023061420577</t>
  </si>
  <si>
    <t>13/23</t>
  </si>
  <si>
    <t>WHW ENG GAX FC2023070621651</t>
  </si>
  <si>
    <t>UT ST FIRE MARSHAL GAX 23C5*607</t>
  </si>
  <si>
    <t>PBIET150230719314440040 AGENT FEE</t>
  </si>
  <si>
    <t>PBIET150230719314411020 WINGATE MOAB</t>
  </si>
  <si>
    <t>DF</t>
  </si>
  <si>
    <t>FY'24</t>
  </si>
  <si>
    <t>RALPH TYE &amp; SONS INC - CONTRACT</t>
  </si>
  <si>
    <t>2475022</t>
  </si>
  <si>
    <t>PBIET150240822312120044 AGENT FEE</t>
  </si>
  <si>
    <t>PBIET150241028413110044 AGENT FEE</t>
  </si>
  <si>
    <t>PBIET150241028413121207 WINGATE MOAB</t>
  </si>
  <si>
    <t>ITA 24*024 COFC INSURANCE</t>
  </si>
  <si>
    <t>RALPH TYE GAX FC2023110727345</t>
  </si>
  <si>
    <t>ZIONS/RALPH TYE RTNG GAX FC2023110727346</t>
  </si>
  <si>
    <t>WHW ENG GAX FC2023112828233</t>
  </si>
  <si>
    <t>RALPH TYE GAX FC2023113028381</t>
  </si>
  <si>
    <t>ZIONS/RALPH TYE RTNG GAX FC2023113028382</t>
  </si>
  <si>
    <t>WHW ENG GAX FC2024012230696</t>
  </si>
  <si>
    <t>TRNSF FY24 CAP IMP FUNDS TO 24111430 FROM 24376300  HB006 ITEM 72</t>
  </si>
  <si>
    <t>SHUMS CODA ASSOC. GAXFC2024022132145</t>
  </si>
  <si>
    <t>PO214044</t>
  </si>
  <si>
    <t>TRNSF TO 21257300 FROM 24111430 LEGAL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</si>
</sst>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7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164" fontId="17" fillId="0" borderId="0" xfId="0" applyFont="1" applyAlignment="1">
      <alignment horizontal="left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37" sqref="C37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09" t="s">
        <v>60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61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24111430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62</v>
      </c>
      <c r="G7" s="114">
        <f>+G11-F11</f>
        <v>-440.85999999998603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SUM(D14:D500)</f>
        <v>109571</v>
      </c>
      <c r="E11" s="13">
        <f>SUM(E14:E500)-F11</f>
        <v>-29279.669999999984</v>
      </c>
      <c r="F11" s="13">
        <f>SUM(F14:F500)</f>
        <v>138850.66999999998</v>
      </c>
      <c r="G11" s="13">
        <f>SUM(G14:G500)</f>
        <v>138409.81</v>
      </c>
      <c r="H11" s="13">
        <f>+D11-G11</f>
        <v>-28838.809999999998</v>
      </c>
      <c r="I11" s="13">
        <f>SUM(I14:I500)</f>
        <v>0</v>
      </c>
      <c r="J11" s="84"/>
      <c r="K11" s="85"/>
      <c r="L11" s="106"/>
      <c r="M11" s="106">
        <f>SUM(M13:M241)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45030</v>
      </c>
      <c r="B15" s="7" t="s">
        <v>63</v>
      </c>
      <c r="C15" s="110" t="s">
        <v>64</v>
      </c>
      <c r="D15" s="9"/>
      <c r="E15" s="9">
        <f t="shared" si="2"/>
        <v>0</v>
      </c>
      <c r="F15" s="9"/>
      <c r="G15" s="9">
        <v>8300</v>
      </c>
      <c r="H15" s="9">
        <f t="shared" ref="H15:H20" si="3">+D15</f>
        <v>0</v>
      </c>
      <c r="I15" s="9"/>
      <c r="J15" s="50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45091</v>
      </c>
      <c r="B16" s="7" t="s">
        <v>66</v>
      </c>
      <c r="C16" s="53" t="s">
        <v>72</v>
      </c>
      <c r="D16" s="9"/>
      <c r="E16" s="9">
        <f t="shared" si="2"/>
        <v>0</v>
      </c>
      <c r="F16" s="9">
        <v>6225</v>
      </c>
      <c r="G16" s="9">
        <f t="shared" si="0"/>
        <v>0</v>
      </c>
      <c r="H16" s="9">
        <f t="shared" si="3"/>
        <v>0</v>
      </c>
      <c r="I16" s="9"/>
      <c r="J16" s="50" t="s">
        <v>65</v>
      </c>
      <c r="K16" s="10">
        <v>6137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67</v>
      </c>
      <c r="B17" s="7" t="s">
        <v>68</v>
      </c>
      <c r="C17" s="53" t="s">
        <v>72</v>
      </c>
      <c r="D17" s="9"/>
      <c r="E17" s="9">
        <f t="shared" si="2"/>
        <v>0</v>
      </c>
      <c r="F17" s="9">
        <v>581</v>
      </c>
      <c r="G17" s="9">
        <f t="shared" si="0"/>
        <v>0</v>
      </c>
      <c r="H17" s="9">
        <f t="shared" si="3"/>
        <v>0</v>
      </c>
      <c r="I17" s="9"/>
      <c r="J17" s="50" t="s">
        <v>65</v>
      </c>
      <c r="K17" s="10">
        <v>6137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67</v>
      </c>
      <c r="B18" s="12" t="s">
        <v>69</v>
      </c>
      <c r="C18" s="53" t="s">
        <v>52</v>
      </c>
      <c r="D18" s="9"/>
      <c r="E18" s="9">
        <f t="shared" si="2"/>
        <v>0</v>
      </c>
      <c r="F18" s="9">
        <v>75</v>
      </c>
      <c r="G18" s="9">
        <f t="shared" si="0"/>
        <v>75</v>
      </c>
      <c r="H18" s="9">
        <f t="shared" si="3"/>
        <v>0</v>
      </c>
      <c r="I18" s="9"/>
      <c r="J18" s="50"/>
      <c r="K18" s="10">
        <v>6137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 t="s">
        <v>67</v>
      </c>
      <c r="B19" s="7" t="s">
        <v>70</v>
      </c>
      <c r="C19" s="53" t="s">
        <v>52</v>
      </c>
      <c r="D19" s="9"/>
      <c r="E19" s="9">
        <f t="shared" si="2"/>
        <v>0</v>
      </c>
      <c r="F19" s="9">
        <v>8</v>
      </c>
      <c r="G19" s="9">
        <f t="shared" si="0"/>
        <v>8</v>
      </c>
      <c r="H19" s="9">
        <f t="shared" si="3"/>
        <v>0</v>
      </c>
      <c r="I19" s="9"/>
      <c r="J19" s="50"/>
      <c r="K19" s="10">
        <v>6007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 t="s">
        <v>67</v>
      </c>
      <c r="B20" s="7" t="s">
        <v>71</v>
      </c>
      <c r="C20" s="53" t="s">
        <v>52</v>
      </c>
      <c r="D20" s="9"/>
      <c r="E20" s="9">
        <f t="shared" si="2"/>
        <v>0</v>
      </c>
      <c r="F20" s="9">
        <v>188.46</v>
      </c>
      <c r="G20" s="9">
        <f t="shared" si="0"/>
        <v>188.46</v>
      </c>
      <c r="H20" s="9">
        <f t="shared" si="3"/>
        <v>0</v>
      </c>
      <c r="I20" s="9"/>
      <c r="J20" s="50"/>
      <c r="K20" s="10">
        <v>6006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/>
      <c r="B21" s="7"/>
      <c r="C21" s="53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50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/>
      <c r="B22" s="7"/>
      <c r="C22" s="53" t="s">
        <v>52</v>
      </c>
      <c r="D22" s="9"/>
      <c r="E22" s="9">
        <f t="shared" si="2"/>
        <v>0</v>
      </c>
      <c r="F22" s="9"/>
      <c r="G22" s="9">
        <f t="shared" si="0"/>
        <v>0</v>
      </c>
      <c r="H22" s="9">
        <f t="shared" si="4"/>
        <v>0</v>
      </c>
      <c r="I22" s="9"/>
      <c r="J22" s="50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46" t="s">
        <v>73</v>
      </c>
      <c r="B23" s="7"/>
      <c r="C23" s="53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50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45120</v>
      </c>
      <c r="B24" s="7" t="s">
        <v>74</v>
      </c>
      <c r="C24" s="53" t="s">
        <v>64</v>
      </c>
      <c r="D24" s="9"/>
      <c r="E24" s="9">
        <f t="shared" ref="E24:E38" si="6">+D24</f>
        <v>0</v>
      </c>
      <c r="F24" s="9"/>
      <c r="G24" s="9">
        <v>129536</v>
      </c>
      <c r="H24" s="9">
        <f t="shared" si="4"/>
        <v>0</v>
      </c>
      <c r="I24" s="9"/>
      <c r="J24" s="50" t="s">
        <v>75</v>
      </c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45156</v>
      </c>
      <c r="B25" s="7" t="s">
        <v>76</v>
      </c>
      <c r="C25" s="53" t="s">
        <v>72</v>
      </c>
      <c r="D25" s="9"/>
      <c r="E25" s="9">
        <f t="shared" si="6"/>
        <v>0</v>
      </c>
      <c r="F25" s="9">
        <f>8+8</f>
        <v>16</v>
      </c>
      <c r="G25" s="9">
        <f t="shared" si="5"/>
        <v>16</v>
      </c>
      <c r="H25" s="9">
        <f t="shared" si="4"/>
        <v>0</v>
      </c>
      <c r="I25" s="9"/>
      <c r="J25" s="50"/>
      <c r="K25" s="10">
        <v>6007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45217</v>
      </c>
      <c r="B26" s="7" t="s">
        <v>77</v>
      </c>
      <c r="C26" s="53" t="s">
        <v>72</v>
      </c>
      <c r="D26" s="9"/>
      <c r="E26" s="9">
        <f t="shared" si="6"/>
        <v>0</v>
      </c>
      <c r="F26" s="9">
        <v>8</v>
      </c>
      <c r="G26" s="9">
        <f t="shared" si="5"/>
        <v>8</v>
      </c>
      <c r="H26" s="9">
        <f t="shared" si="4"/>
        <v>0</v>
      </c>
      <c r="I26" s="9"/>
      <c r="J26" s="50"/>
      <c r="K26" s="10">
        <v>6007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45217</v>
      </c>
      <c r="B27" s="7" t="s">
        <v>78</v>
      </c>
      <c r="C27" s="53" t="s">
        <v>72</v>
      </c>
      <c r="D27" s="9"/>
      <c r="E27" s="9">
        <f t="shared" si="6"/>
        <v>0</v>
      </c>
      <c r="F27" s="9">
        <v>69.81</v>
      </c>
      <c r="G27" s="9">
        <f t="shared" si="5"/>
        <v>69.81</v>
      </c>
      <c r="H27" s="9">
        <f t="shared" si="4"/>
        <v>0</v>
      </c>
      <c r="I27" s="9"/>
      <c r="J27" s="50"/>
      <c r="K27" s="10">
        <v>6006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45229</v>
      </c>
      <c r="B28" s="115" t="s">
        <v>79</v>
      </c>
      <c r="C28" s="53" t="s">
        <v>72</v>
      </c>
      <c r="D28" s="9"/>
      <c r="E28" s="9">
        <f t="shared" si="6"/>
        <v>0</v>
      </c>
      <c r="F28" s="9">
        <v>129.54</v>
      </c>
      <c r="G28" s="9">
        <f t="shared" si="5"/>
        <v>129.54</v>
      </c>
      <c r="H28" s="9">
        <f t="shared" si="4"/>
        <v>0</v>
      </c>
      <c r="I28" s="9"/>
      <c r="J28" s="50"/>
      <c r="K28" s="10">
        <v>6263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45237</v>
      </c>
      <c r="B29" s="7" t="s">
        <v>80</v>
      </c>
      <c r="C29" s="53" t="s">
        <v>72</v>
      </c>
      <c r="D29" s="9"/>
      <c r="E29" s="9">
        <f t="shared" si="6"/>
        <v>0</v>
      </c>
      <c r="F29" s="9">
        <v>96316.7</v>
      </c>
      <c r="G29" s="9">
        <f t="shared" si="5"/>
        <v>0</v>
      </c>
      <c r="H29" s="9">
        <f t="shared" si="4"/>
        <v>0</v>
      </c>
      <c r="I29" s="9"/>
      <c r="J29" s="50" t="s">
        <v>75</v>
      </c>
      <c r="K29" s="10">
        <v>6400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>
        <v>45237</v>
      </c>
      <c r="B30" s="7" t="s">
        <v>81</v>
      </c>
      <c r="C30" s="53" t="s">
        <v>72</v>
      </c>
      <c r="D30" s="9"/>
      <c r="E30" s="9">
        <f t="shared" si="6"/>
        <v>0</v>
      </c>
      <c r="F30" s="9">
        <v>5069.3</v>
      </c>
      <c r="G30" s="9">
        <f t="shared" si="5"/>
        <v>0</v>
      </c>
      <c r="H30" s="9">
        <f t="shared" si="4"/>
        <v>0</v>
      </c>
      <c r="I30" s="9"/>
      <c r="J30" s="50" t="s">
        <v>75</v>
      </c>
      <c r="K30" s="10">
        <v>6400</v>
      </c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>
        <v>45258</v>
      </c>
      <c r="B31" s="7" t="s">
        <v>82</v>
      </c>
      <c r="C31" s="53" t="s">
        <v>72</v>
      </c>
      <c r="D31" s="9"/>
      <c r="E31" s="9">
        <f t="shared" si="6"/>
        <v>0</v>
      </c>
      <c r="F31" s="9">
        <v>1079</v>
      </c>
      <c r="G31" s="9">
        <f t="shared" si="5"/>
        <v>0</v>
      </c>
      <c r="H31" s="9">
        <f t="shared" si="4"/>
        <v>0</v>
      </c>
      <c r="I31" s="9"/>
      <c r="J31" s="50" t="s">
        <v>65</v>
      </c>
      <c r="K31" s="10">
        <v>6137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45260</v>
      </c>
      <c r="B32" s="7" t="s">
        <v>83</v>
      </c>
      <c r="C32" s="53" t="s">
        <v>72</v>
      </c>
      <c r="D32" s="9"/>
      <c r="E32" s="9">
        <f t="shared" si="6"/>
        <v>0</v>
      </c>
      <c r="F32" s="9">
        <v>26742.5</v>
      </c>
      <c r="G32" s="9">
        <f t="shared" si="5"/>
        <v>0</v>
      </c>
      <c r="H32" s="9">
        <f t="shared" ref="H32:H34" si="7">+D32</f>
        <v>0</v>
      </c>
      <c r="I32" s="9"/>
      <c r="J32" s="50" t="s">
        <v>75</v>
      </c>
      <c r="K32" s="10">
        <v>6400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45260</v>
      </c>
      <c r="B33" s="7" t="s">
        <v>84</v>
      </c>
      <c r="C33" s="53" t="s">
        <v>72</v>
      </c>
      <c r="D33" s="9"/>
      <c r="E33" s="9">
        <f t="shared" si="6"/>
        <v>0</v>
      </c>
      <c r="F33" s="9">
        <v>1407.5</v>
      </c>
      <c r="G33" s="9">
        <f t="shared" si="5"/>
        <v>0</v>
      </c>
      <c r="H33" s="9">
        <f t="shared" si="7"/>
        <v>0</v>
      </c>
      <c r="I33" s="9"/>
      <c r="J33" s="50" t="s">
        <v>75</v>
      </c>
      <c r="K33" s="10">
        <v>6400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>
        <v>45313</v>
      </c>
      <c r="B34" s="7" t="s">
        <v>85</v>
      </c>
      <c r="C34" s="53" t="s">
        <v>72</v>
      </c>
      <c r="D34" s="9"/>
      <c r="E34" s="9">
        <f t="shared" si="6"/>
        <v>0</v>
      </c>
      <c r="F34" s="9">
        <v>415</v>
      </c>
      <c r="G34" s="9">
        <f t="shared" si="5"/>
        <v>0</v>
      </c>
      <c r="H34" s="9">
        <f t="shared" si="7"/>
        <v>0</v>
      </c>
      <c r="I34" s="9"/>
      <c r="J34" s="50" t="s">
        <v>65</v>
      </c>
      <c r="K34" s="10">
        <v>6137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>
        <v>45334</v>
      </c>
      <c r="B35" s="116" t="s">
        <v>86</v>
      </c>
      <c r="C35" s="53" t="s">
        <v>72</v>
      </c>
      <c r="D35" s="9">
        <v>109571</v>
      </c>
      <c r="E35" s="9">
        <f t="shared" si="6"/>
        <v>109571</v>
      </c>
      <c r="F35" s="9"/>
      <c r="G35" s="9">
        <f t="shared" ref="G35:G50" si="8">IF(J35&gt;0,0,F35)</f>
        <v>0</v>
      </c>
      <c r="H35" s="9">
        <f t="shared" ref="H35:H50" si="9">+D35</f>
        <v>109571</v>
      </c>
      <c r="I35" s="9"/>
      <c r="J35" s="50"/>
      <c r="K35" s="10">
        <v>4667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>
        <v>45343</v>
      </c>
      <c r="B36" s="7" t="s">
        <v>87</v>
      </c>
      <c r="C36" s="53" t="s">
        <v>72</v>
      </c>
      <c r="D36" s="9"/>
      <c r="E36" s="9">
        <f t="shared" si="6"/>
        <v>0</v>
      </c>
      <c r="F36" s="9">
        <v>440.86</v>
      </c>
      <c r="G36" s="9">
        <f t="shared" si="8"/>
        <v>0</v>
      </c>
      <c r="H36" s="9">
        <f t="shared" si="9"/>
        <v>0</v>
      </c>
      <c r="I36" s="9"/>
      <c r="J36" s="50" t="s">
        <v>88</v>
      </c>
      <c r="K36" s="10">
        <v>6139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45375</v>
      </c>
      <c r="B37" s="7" t="s">
        <v>89</v>
      </c>
      <c r="C37" s="53" t="s">
        <v>72</v>
      </c>
      <c r="D37" s="9"/>
      <c r="E37" s="9">
        <f t="shared" si="6"/>
        <v>0</v>
      </c>
      <c r="F37" s="9">
        <v>79</v>
      </c>
      <c r="G37" s="9">
        <f t="shared" si="8"/>
        <v>79</v>
      </c>
      <c r="H37" s="9">
        <f t="shared" si="9"/>
        <v>0</v>
      </c>
      <c r="I37" s="9"/>
      <c r="J37" s="50"/>
      <c r="K37" s="10">
        <v>6138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3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50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3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50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3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50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3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50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3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50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3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50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9"/>
      <c r="C44" s="53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50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3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50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3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50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3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50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3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50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3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50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3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50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3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50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3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50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3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50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3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50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3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50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3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50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3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50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24111430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2024-04-08T19:20:58Z</dcterms:modified>
</cp:coreProperties>
</file>