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DF984A14-9875-4688-8138-F03CAD2EB7B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" l="1"/>
  <c r="H29" i="1"/>
  <c r="G29" i="1"/>
  <c r="E29" i="1"/>
  <c r="H15" i="1"/>
  <c r="H16" i="1"/>
  <c r="H17" i="1"/>
  <c r="H18" i="1"/>
  <c r="H19" i="1"/>
  <c r="H20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" i="1"/>
  <c r="G24" i="1"/>
  <c r="E25" i="1"/>
  <c r="G25" i="1"/>
  <c r="E26" i="1"/>
  <c r="G26" i="1"/>
  <c r="E27" i="1"/>
  <c r="G27" i="1"/>
  <c r="E28" i="1"/>
  <c r="G28" i="1"/>
  <c r="E30" i="1"/>
  <c r="G30" i="1"/>
  <c r="E31" i="1"/>
  <c r="G31" i="1"/>
  <c r="E32" i="1"/>
  <c r="G32" i="1"/>
  <c r="H32" i="1"/>
  <c r="E33" i="1"/>
  <c r="H33" i="1"/>
  <c r="E34" i="1"/>
  <c r="G34" i="1"/>
  <c r="H34" i="1"/>
  <c r="E35" i="1"/>
  <c r="G35" i="1"/>
  <c r="H35" i="1"/>
  <c r="E36" i="1"/>
  <c r="G36" i="1"/>
  <c r="H36" i="1"/>
  <c r="E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<sst xmlns="http://schemas.openxmlformats.org/spreadsheetml/2006/main" count="366" uniqueCount="96">
  <si>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</si>
  <si>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</si>
  <si>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</si>
  <si>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</si>
  <si>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</si>
  <si>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</si>
  <si>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</si>
  <si>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</si>
  <si>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</si>
  <si>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</si>
  <si>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</si>
  <si>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</si>
  <si>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</si>
  <si>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</si>
  <si>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</si>
  <si>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</si>
  <si>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</si>
  <si>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</si>
  <si>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</si>
  <si>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</si>
  <si>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</si>
  <si>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</si>
  <si>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</si>
  <si>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</si>
  <si>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</si>
  <si>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</si>
  <si>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</si>
  <si>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</si>
  <si>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</si>
  <si>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</si>
  <si>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</si>
  <si>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</si>
  <si>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</si>
  <si>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</si>
  <si>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</si>
  <si>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</si>
  <si>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</si>
  <si>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</si>
  <si>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</si>
  <si>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</si>
  <si>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</si>
  <si>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</si>
  <si>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</si>
  <si>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</si>
  <si>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</si>
  <si>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</si>
  <si>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</si>
  <si>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</si>
  <si>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</si>
  <si>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</si>
  <si>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</si>
  <si>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</si>
  <si>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</si>
  <si>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</si>
  <si>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</si>
  <si>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</si>
  <si>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</si>
  <si>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FY'23</t>
  </si>
  <si>
    <t>GFFY2024</t>
  </si>
  <si>
    <t>SLATE CANYON YC PERIMETER FENCING</t>
  </si>
  <si>
    <t>3000-300-3347-FXAAA-24116430</t>
  </si>
  <si>
    <t>08610</t>
  </si>
  <si>
    <t>SCOTT P EVANS ARCHITECT &amp; ASSOCIATES PC dba SPE - CONTRACT</t>
  </si>
  <si>
    <t>N/A</t>
  </si>
  <si>
    <t>2370416</t>
  </si>
  <si>
    <t>SPE GAX FC2023061520684</t>
  </si>
  <si>
    <t>13/23</t>
  </si>
  <si>
    <t>SPE GAX FC2023070621646</t>
  </si>
  <si>
    <t>DF</t>
  </si>
  <si>
    <t>FY'24</t>
  </si>
  <si>
    <t>SPE GAX FC2023080823367</t>
  </si>
  <si>
    <t>UT ST FIRE MARSHAL GAX 24C5*056</t>
  </si>
  <si>
    <t>STRONG SOLUTIONS LLC - CONTRACT</t>
  </si>
  <si>
    <t>2475181</t>
  </si>
  <si>
    <t>TRNSF TO 24116430 FROM 21137300 SHORTFALL ON CONST/DESIGN</t>
  </si>
  <si>
    <t>SPE GAX FC2023112928276</t>
  </si>
  <si>
    <t>SPE GAX FC2023122029354</t>
  </si>
  <si>
    <t xml:space="preserve"> IDT TRFR BUDGETED CONTINGENCY TO 21138300</t>
  </si>
  <si>
    <t>SPE GAX FC2024011030208</t>
  </si>
  <si>
    <t>ITA 24*055 COFC INS</t>
  </si>
  <si>
    <t>SPE GAX FC2024021531949</t>
  </si>
  <si>
    <t>TRNSF FY24 CAP IMP FUNDS TO 24116430 FROM 24376300  HB006 ITEM 72</t>
  </si>
  <si>
    <t>TRNSF TO 24116430 FROM 21138300 CI CONTG CO 001 STRONG SOLUTIONS</t>
  </si>
  <si>
    <t>STRONG SOLU     CO 001</t>
  </si>
  <si>
    <t>CO</t>
  </si>
  <si>
    <t>SPE GAX FC2024031333081</t>
  </si>
  <si>
    <t>BGT PARTNERS GAX FC2024032033424</t>
  </si>
  <si>
    <t>STRONG SOLU GAX FC2024032033485</t>
  </si>
  <si>
    <t>ZIONS/STRONG RTNG GAX FC2024032033486</t>
  </si>
  <si>
    <t>13/24</t>
  </si>
  <si>
    <t>SPE GAX FC2024071539797</t>
  </si>
  <si>
    <t>PROJ CLOSE PROJ RES FROM 24116430 TO 21137300</t>
  </si>
  <si>
    <t>PROJ CLOSE LEGAL FROM 24116430 TO 21257300</t>
  </si>
  <si>
    <t>PROJ CLOSE INSPECTIONS FROM 24116430 TO 20473300</t>
  </si>
  <si>
    <t>CLOSED</t>
  </si>
  <si>
    <t>PROJECT 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</si>
</sst>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20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164" fontId="16" fillId="0" borderId="0" xfId="0" applyFont="1"/>
    <xf numFmtId="43" fontId="5" fillId="0" borderId="0" xfId="2" applyFont="1" applyBorder="1" applyAlignment="1" applyProtection="1">
      <alignment horizontal="left"/>
      <protection locked="0"/>
    </xf>
    <xf numFmtId="164" fontId="16" fillId="0" borderId="0" xfId="0" applyFont="1" applyAlignment="1">
      <alignment horizontal="left"/>
    </xf>
    <xf numFmtId="164" fontId="17" fillId="0" borderId="0" xfId="0" applyFont="1"/>
    <xf numFmtId="8" fontId="4" fillId="0" borderId="0" xfId="2" applyNumberFormat="1" applyFont="1" applyBorder="1" applyProtection="1">
      <protection locked="0"/>
    </xf>
    <xf numFmtId="43" fontId="18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24" activePane="bottomLeft" state="frozen"/>
      <selection pane="bottomLeft" activeCell="C39" sqref="C39:C41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1" t="s">
        <v>1</v>
      </c>
      <c r="C3" s="51"/>
      <c r="D3" s="4" t="s">
        <v>58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2" t="s">
        <v>54</v>
      </c>
      <c r="C4" s="51"/>
      <c r="D4" s="109" t="s">
        <v>61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59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24116430</v>
      </c>
      <c r="E6" s="4" t="s">
        <v>94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4" t="s">
        <v>60</v>
      </c>
      <c r="G7" s="113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SUM(D14:D500)</f>
        <v>175731.89999999997</v>
      </c>
      <c r="E11" s="13">
        <f>SUM(E14:E500)-F11</f>
        <v>0</v>
      </c>
      <c r="F11" s="13">
        <f>SUM(F14:F500)</f>
        <v>175731.89999999997</v>
      </c>
      <c r="G11" s="13">
        <f>SUM(G14:G500)</f>
        <v>175731.89999999997</v>
      </c>
      <c r="H11" s="13">
        <f>+D11-G11</f>
        <v>0</v>
      </c>
      <c r="I11" s="13">
        <f>SUM(I14:I500)</f>
        <v>0</v>
      </c>
      <c r="J11" s="84"/>
      <c r="K11" s="85"/>
      <c r="L11" s="106"/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57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45035</v>
      </c>
      <c r="B15" s="7" t="s">
        <v>62</v>
      </c>
      <c r="C15" s="110" t="s">
        <v>63</v>
      </c>
      <c r="D15" s="9"/>
      <c r="E15" s="9">
        <f t="shared" si="2"/>
        <v>0</v>
      </c>
      <c r="F15" s="9"/>
      <c r="G15" s="9">
        <v>15301.71</v>
      </c>
      <c r="H15" s="9">
        <f t="shared" ref="H15:H20" si="3">+D15</f>
        <v>0</v>
      </c>
      <c r="I15" s="9"/>
      <c r="J15" s="50" t="s">
        <v>64</v>
      </c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45092</v>
      </c>
      <c r="B16" s="7" t="s">
        <v>65</v>
      </c>
      <c r="C16" s="53" t="s">
        <v>68</v>
      </c>
      <c r="D16" s="9"/>
      <c r="E16" s="9">
        <f t="shared" si="2"/>
        <v>0</v>
      </c>
      <c r="F16" s="9">
        <v>3945.15</v>
      </c>
      <c r="G16" s="9">
        <f t="shared" si="0"/>
        <v>0</v>
      </c>
      <c r="H16" s="9">
        <f t="shared" si="3"/>
        <v>0</v>
      </c>
      <c r="I16" s="9"/>
      <c r="J16" s="50" t="s">
        <v>64</v>
      </c>
      <c r="K16" s="10">
        <v>6137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 t="s">
        <v>66</v>
      </c>
      <c r="B17" s="7" t="s">
        <v>67</v>
      </c>
      <c r="C17" s="53" t="s">
        <v>68</v>
      </c>
      <c r="D17" s="9"/>
      <c r="E17" s="9">
        <f t="shared" si="2"/>
        <v>0</v>
      </c>
      <c r="F17" s="9">
        <v>7778.42</v>
      </c>
      <c r="G17" s="9">
        <f t="shared" si="0"/>
        <v>0</v>
      </c>
      <c r="H17" s="9">
        <f t="shared" si="3"/>
        <v>0</v>
      </c>
      <c r="I17" s="9"/>
      <c r="J17" s="50" t="s">
        <v>64</v>
      </c>
      <c r="K17" s="10">
        <v>6137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46" t="s">
        <v>69</v>
      </c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45146</v>
      </c>
      <c r="B21" s="7" t="s">
        <v>70</v>
      </c>
      <c r="C21" s="53" t="s">
        <v>68</v>
      </c>
      <c r="D21" s="9"/>
      <c r="E21" s="9">
        <f t="shared" si="2"/>
        <v>0</v>
      </c>
      <c r="F21" s="9">
        <v>1284.46</v>
      </c>
      <c r="G21" s="9">
        <f t="shared" si="0"/>
        <v>0</v>
      </c>
      <c r="H21" s="9">
        <f t="shared" ref="H21:H31" si="4">+D21</f>
        <v>0</v>
      </c>
      <c r="I21" s="9"/>
      <c r="J21" s="50" t="s">
        <v>64</v>
      </c>
      <c r="K21" s="10">
        <v>6137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45212</v>
      </c>
      <c r="B22" s="7" t="s">
        <v>71</v>
      </c>
      <c r="C22" s="53" t="s">
        <v>68</v>
      </c>
      <c r="D22" s="9"/>
      <c r="E22" s="9">
        <f t="shared" si="2"/>
        <v>0</v>
      </c>
      <c r="F22" s="9">
        <v>75</v>
      </c>
      <c r="G22" s="9">
        <f t="shared" si="0"/>
        <v>75</v>
      </c>
      <c r="H22" s="9">
        <f t="shared" si="4"/>
        <v>0</v>
      </c>
      <c r="I22" s="9"/>
      <c r="J22" s="50"/>
      <c r="K22" s="10">
        <v>6137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>
        <v>45236</v>
      </c>
      <c r="B23" s="7" t="s">
        <v>72</v>
      </c>
      <c r="C23" s="53" t="s">
        <v>63</v>
      </c>
      <c r="D23" s="8"/>
      <c r="E23" s="9">
        <f t="shared" si="2"/>
        <v>0</v>
      </c>
      <c r="F23" s="9"/>
      <c r="G23" s="9">
        <v>154000</v>
      </c>
      <c r="H23" s="9">
        <f t="shared" si="4"/>
        <v>0</v>
      </c>
      <c r="I23" s="9"/>
      <c r="J23" s="50" t="s">
        <v>73</v>
      </c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45260</v>
      </c>
      <c r="B24" s="114" t="s">
        <v>74</v>
      </c>
      <c r="C24" s="53" t="s">
        <v>68</v>
      </c>
      <c r="D24" s="9">
        <v>61548.71</v>
      </c>
      <c r="E24" s="9">
        <f t="shared" ref="E24:E38" si="5">+D24</f>
        <v>61548.71</v>
      </c>
      <c r="F24" s="9"/>
      <c r="G24" s="9">
        <f t="shared" ref="G24:G34" si="6">IF(J24&gt;0,0,F24)</f>
        <v>0</v>
      </c>
      <c r="H24" s="9">
        <f t="shared" si="4"/>
        <v>61548.71</v>
      </c>
      <c r="I24" s="9"/>
      <c r="J24" s="50"/>
      <c r="K24" s="10">
        <v>4666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>
        <v>45232</v>
      </c>
      <c r="B25" s="7" t="s">
        <v>75</v>
      </c>
      <c r="C25" s="53" t="s">
        <v>68</v>
      </c>
      <c r="D25" s="9"/>
      <c r="E25" s="9">
        <f t="shared" si="5"/>
        <v>0</v>
      </c>
      <c r="F25" s="9">
        <v>458.73</v>
      </c>
      <c r="G25" s="9">
        <f t="shared" si="6"/>
        <v>0</v>
      </c>
      <c r="H25" s="9">
        <f t="shared" si="4"/>
        <v>0</v>
      </c>
      <c r="I25" s="9"/>
      <c r="J25" s="50" t="s">
        <v>64</v>
      </c>
      <c r="K25" s="10">
        <v>6137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>
        <v>45280</v>
      </c>
      <c r="B26" s="7" t="s">
        <v>76</v>
      </c>
      <c r="C26" s="53" t="s">
        <v>68</v>
      </c>
      <c r="D26" s="9"/>
      <c r="E26" s="9">
        <f t="shared" si="5"/>
        <v>0</v>
      </c>
      <c r="F26" s="9">
        <v>91.75</v>
      </c>
      <c r="G26" s="9">
        <f t="shared" si="6"/>
        <v>0</v>
      </c>
      <c r="H26" s="9">
        <f t="shared" si="4"/>
        <v>0</v>
      </c>
      <c r="I26" s="9"/>
      <c r="J26" s="50" t="s">
        <v>64</v>
      </c>
      <c r="K26" s="10">
        <v>6137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>
        <v>45294</v>
      </c>
      <c r="B27" s="7" t="s">
        <v>77</v>
      </c>
      <c r="C27" s="53" t="s">
        <v>68</v>
      </c>
      <c r="D27" s="9">
        <v>-9263</v>
      </c>
      <c r="E27" s="9">
        <f t="shared" si="5"/>
        <v>-9263</v>
      </c>
      <c r="F27" s="9"/>
      <c r="G27" s="9">
        <f t="shared" si="6"/>
        <v>0</v>
      </c>
      <c r="H27" s="9">
        <f t="shared" si="4"/>
        <v>-9263</v>
      </c>
      <c r="I27" s="9"/>
      <c r="J27" s="50"/>
      <c r="K27" s="10">
        <v>4663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>
        <v>45301</v>
      </c>
      <c r="B28" s="108" t="s">
        <v>78</v>
      </c>
      <c r="C28" s="53" t="s">
        <v>68</v>
      </c>
      <c r="D28" s="9"/>
      <c r="E28" s="9">
        <f t="shared" si="5"/>
        <v>0</v>
      </c>
      <c r="F28" s="9">
        <v>1376.21</v>
      </c>
      <c r="G28" s="9">
        <f t="shared" si="6"/>
        <v>0</v>
      </c>
      <c r="H28" s="9">
        <f t="shared" si="4"/>
        <v>0</v>
      </c>
      <c r="I28" s="9"/>
      <c r="J28" s="50" t="s">
        <v>64</v>
      </c>
      <c r="K28" s="10">
        <v>6137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>
        <v>45321</v>
      </c>
      <c r="B29" s="115" t="s">
        <v>79</v>
      </c>
      <c r="C29" s="53" t="s">
        <v>68</v>
      </c>
      <c r="D29" s="9"/>
      <c r="E29" s="9">
        <f t="shared" si="5"/>
        <v>0</v>
      </c>
      <c r="F29" s="9">
        <v>154</v>
      </c>
      <c r="G29" s="9">
        <f t="shared" si="6"/>
        <v>154</v>
      </c>
      <c r="H29" s="9">
        <f t="shared" si="4"/>
        <v>0</v>
      </c>
      <c r="I29" s="9"/>
      <c r="J29" s="50"/>
      <c r="K29" s="10">
        <v>6263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</row>
    <row r="30" spans="1:254" s="11" customFormat="1" ht="14.1" customHeight="1" x14ac:dyDescent="0.2">
      <c r="A30" s="6">
        <v>45337</v>
      </c>
      <c r="B30" s="7" t="s">
        <v>80</v>
      </c>
      <c r="C30" s="53" t="s">
        <v>68</v>
      </c>
      <c r="D30" s="9"/>
      <c r="E30" s="9">
        <f t="shared" si="5"/>
        <v>0</v>
      </c>
      <c r="F30" s="9">
        <v>91.75</v>
      </c>
      <c r="G30" s="9">
        <f t="shared" si="6"/>
        <v>0</v>
      </c>
      <c r="H30" s="9">
        <f t="shared" si="4"/>
        <v>0</v>
      </c>
      <c r="I30" s="9"/>
      <c r="J30" s="50" t="s">
        <v>64</v>
      </c>
      <c r="K30" s="10">
        <v>6137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>
        <v>45334</v>
      </c>
      <c r="B31" s="116" t="s">
        <v>81</v>
      </c>
      <c r="C31" s="53" t="s">
        <v>68</v>
      </c>
      <c r="D31" s="9">
        <v>123334</v>
      </c>
      <c r="E31" s="9">
        <f t="shared" si="5"/>
        <v>123334</v>
      </c>
      <c r="F31" s="9"/>
      <c r="G31" s="9">
        <f t="shared" si="6"/>
        <v>0</v>
      </c>
      <c r="H31" s="9">
        <f t="shared" si="4"/>
        <v>123334</v>
      </c>
      <c r="I31" s="9"/>
      <c r="J31" s="50"/>
      <c r="K31" s="10">
        <v>4667</v>
      </c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>
        <v>45351</v>
      </c>
      <c r="B32" s="117" t="s">
        <v>82</v>
      </c>
      <c r="C32" s="53" t="s">
        <v>68</v>
      </c>
      <c r="D32" s="9">
        <v>5947.33</v>
      </c>
      <c r="E32" s="9">
        <f t="shared" si="5"/>
        <v>5947.33</v>
      </c>
      <c r="F32" s="9"/>
      <c r="G32" s="9">
        <f t="shared" si="6"/>
        <v>0</v>
      </c>
      <c r="H32" s="9">
        <f t="shared" ref="H32:H34" si="7">+D32</f>
        <v>5947.33</v>
      </c>
      <c r="I32" s="9"/>
      <c r="J32" s="50"/>
      <c r="K32" s="10">
        <v>4664</v>
      </c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>
        <v>45350</v>
      </c>
      <c r="B33" s="7" t="s">
        <v>83</v>
      </c>
      <c r="C33" s="53" t="s">
        <v>84</v>
      </c>
      <c r="D33" s="9"/>
      <c r="E33" s="9">
        <f t="shared" si="5"/>
        <v>0</v>
      </c>
      <c r="F33" s="9"/>
      <c r="G33" s="9">
        <v>5947.33</v>
      </c>
      <c r="H33" s="9">
        <f t="shared" si="7"/>
        <v>0</v>
      </c>
      <c r="I33" s="9"/>
      <c r="J33" s="50" t="s">
        <v>73</v>
      </c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>
        <v>45364</v>
      </c>
      <c r="B34" s="7" t="s">
        <v>85</v>
      </c>
      <c r="C34" s="53" t="s">
        <v>68</v>
      </c>
      <c r="D34" s="9"/>
      <c r="E34" s="9">
        <f t="shared" si="5"/>
        <v>0</v>
      </c>
      <c r="F34" s="9">
        <v>183.5</v>
      </c>
      <c r="G34" s="9">
        <f t="shared" si="6"/>
        <v>0</v>
      </c>
      <c r="H34" s="9">
        <f t="shared" si="7"/>
        <v>0</v>
      </c>
      <c r="I34" s="9"/>
      <c r="J34" s="50" t="s">
        <v>64</v>
      </c>
      <c r="K34" s="10">
        <v>6137</v>
      </c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>
        <v>45371</v>
      </c>
      <c r="B35" s="7" t="s">
        <v>86</v>
      </c>
      <c r="C35" s="53" t="s">
        <v>68</v>
      </c>
      <c r="D35" s="9"/>
      <c r="E35" s="9">
        <f t="shared" si="5"/>
        <v>0</v>
      </c>
      <c r="F35" s="9">
        <v>253.86</v>
      </c>
      <c r="G35" s="9">
        <f t="shared" ref="G35:G50" si="8">IF(J35&gt;0,0,F35)</f>
        <v>253.86</v>
      </c>
      <c r="H35" s="9">
        <f t="shared" ref="H35:H50" si="9">+D35</f>
        <v>0</v>
      </c>
      <c r="I35" s="9"/>
      <c r="J35" s="50"/>
      <c r="K35" s="10">
        <v>6139</v>
      </c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>
        <v>45371</v>
      </c>
      <c r="B36" s="7" t="s">
        <v>87</v>
      </c>
      <c r="C36" s="53" t="s">
        <v>68</v>
      </c>
      <c r="D36" s="9"/>
      <c r="E36" s="9">
        <f t="shared" si="5"/>
        <v>0</v>
      </c>
      <c r="F36" s="9">
        <v>151949.96</v>
      </c>
      <c r="G36" s="9">
        <f t="shared" si="8"/>
        <v>0</v>
      </c>
      <c r="H36" s="9">
        <f t="shared" si="9"/>
        <v>0</v>
      </c>
      <c r="I36" s="9"/>
      <c r="J36" s="50" t="s">
        <v>73</v>
      </c>
      <c r="K36" s="10">
        <v>6400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>
        <v>45371</v>
      </c>
      <c r="B37" s="7" t="s">
        <v>88</v>
      </c>
      <c r="C37" s="53" t="s">
        <v>68</v>
      </c>
      <c r="D37" s="9"/>
      <c r="E37" s="9">
        <f t="shared" si="5"/>
        <v>0</v>
      </c>
      <c r="F37" s="9">
        <v>7997.37</v>
      </c>
      <c r="G37" s="9">
        <f t="shared" si="8"/>
        <v>0</v>
      </c>
      <c r="H37" s="9">
        <f t="shared" si="9"/>
        <v>0</v>
      </c>
      <c r="I37" s="9"/>
      <c r="J37" s="50" t="s">
        <v>73</v>
      </c>
      <c r="K37" s="10">
        <v>6400</v>
      </c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 t="s">
        <v>89</v>
      </c>
      <c r="B38" s="7" t="s">
        <v>90</v>
      </c>
      <c r="C38" s="53" t="s">
        <v>52</v>
      </c>
      <c r="D38" s="9"/>
      <c r="E38" s="9">
        <f t="shared" si="5"/>
        <v>0</v>
      </c>
      <c r="F38" s="9">
        <v>91.74</v>
      </c>
      <c r="G38" s="9">
        <f t="shared" si="8"/>
        <v>0</v>
      </c>
      <c r="H38" s="9">
        <f t="shared" si="9"/>
        <v>0</v>
      </c>
      <c r="I38" s="9"/>
      <c r="J38" s="50" t="s">
        <v>64</v>
      </c>
      <c r="K38" s="10">
        <v>6137</v>
      </c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>
        <v>45611</v>
      </c>
      <c r="B39" s="7" t="s">
        <v>91</v>
      </c>
      <c r="C39" s="53" t="s">
        <v>68</v>
      </c>
      <c r="D39" s="118">
        <v>-4992</v>
      </c>
      <c r="E39" s="9">
        <f t="shared" ref="E39:E54" si="10">+D39</f>
        <v>-4992</v>
      </c>
      <c r="F39" s="9"/>
      <c r="G39" s="9">
        <f t="shared" si="8"/>
        <v>0</v>
      </c>
      <c r="H39" s="9">
        <f t="shared" si="9"/>
        <v>-4992</v>
      </c>
      <c r="I39" s="9"/>
      <c r="J39" s="50"/>
      <c r="K39" s="10">
        <v>4665</v>
      </c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>
        <v>45611</v>
      </c>
      <c r="B40" s="7" t="s">
        <v>92</v>
      </c>
      <c r="C40" s="53" t="s">
        <v>68</v>
      </c>
      <c r="D40" s="118">
        <v>-98</v>
      </c>
      <c r="E40" s="9">
        <f t="shared" si="10"/>
        <v>-98</v>
      </c>
      <c r="F40" s="9"/>
      <c r="G40" s="9">
        <f t="shared" si="8"/>
        <v>0</v>
      </c>
      <c r="H40" s="9">
        <f t="shared" si="9"/>
        <v>-98</v>
      </c>
      <c r="I40" s="9"/>
      <c r="J40" s="50"/>
      <c r="K40" s="10">
        <v>4667</v>
      </c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>
        <v>45611</v>
      </c>
      <c r="B41" s="7" t="s">
        <v>93</v>
      </c>
      <c r="C41" s="53" t="s">
        <v>68</v>
      </c>
      <c r="D41" s="118">
        <v>-745.14</v>
      </c>
      <c r="E41" s="9">
        <f t="shared" si="10"/>
        <v>-745.14</v>
      </c>
      <c r="F41" s="9"/>
      <c r="G41" s="9">
        <f t="shared" si="8"/>
        <v>0</v>
      </c>
      <c r="H41" s="9">
        <f t="shared" si="9"/>
        <v>-745.14</v>
      </c>
      <c r="I41" s="9"/>
      <c r="J41" s="50"/>
      <c r="K41" s="10">
        <v>4667</v>
      </c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119" t="s">
        <v>95</v>
      </c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24116430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2024-12-12T20:34:33Z</dcterms:modified>
</cp:coreProperties>
</file>