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B1CCF6A8-2828-406F-B2BD-08D4070FF69B}" xr6:coauthVersionLast="47" xr6:coauthVersionMax="47" xr10:uidLastSave="{00000000-0000-0000-0000-000000000000}"/>
  <bookViews>
    <workbookView xWindow="29700" yWindow="1770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1" l="1"/>
  <c r="G44" i="1"/>
  <c r="E44" i="1"/>
  <c r="G27" i="1" l="1"/>
  <c r="H15" i="1"/>
  <c r="H16" i="1"/>
  <c r="H17" i="1"/>
  <c r="H18" i="1"/>
  <c r="H19" i="1"/>
  <c r="H20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" i="1"/>
  <c r="G24" i="1"/>
  <c r="E25" i="1"/>
  <c r="G25" i="1"/>
  <c r="E26" i="1"/>
  <c r="G26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H43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<sst xmlns="http://schemas.openxmlformats.org/spreadsheetml/2006/main" count="383" uniqueCount="103">
  <si>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</si>
  <si>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</si>
  <si>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</si>
  <si>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</si>
  <si>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</si>
  <si>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</si>
  <si>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</si>
  <si>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</si>
  <si>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</si>
  <si>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</si>
  <si>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</si>
  <si>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</si>
  <si>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</si>
  <si>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</si>
  <si>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</si>
  <si>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</si>
  <si>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</si>
  <si>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</si>
  <si>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</si>
  <si>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</si>
  <si>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</si>
  <si>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</si>
  <si>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</si>
  <si>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</si>
  <si>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</si>
  <si>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</si>
  <si>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</si>
  <si>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</si>
  <si>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</si>
  <si>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</si>
  <si>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</si>
  <si>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</si>
  <si>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</si>
  <si>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</si>
  <si>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</si>
  <si>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</si>
  <si>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</si>
  <si>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</si>
  <si>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</si>
  <si>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</si>
  <si>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</si>
  <si>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</si>
  <si>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</si>
  <si>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</si>
  <si>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</si>
  <si>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</si>
  <si>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</si>
  <si>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</si>
  <si>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</si>
  <si>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</si>
  <si>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</si>
  <si>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</si>
  <si>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</si>
  <si>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</si>
  <si>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</si>
  <si>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</si>
  <si>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</si>
  <si>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</si>
  <si>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FY'23</t>
  </si>
  <si>
    <t>GFFY2024</t>
  </si>
  <si>
    <t>OGDEN WEBER VALLEY YOUTH CENTER DETENTION FENCING</t>
  </si>
  <si>
    <t>3000-300-3347-FXAAA-24122430</t>
  </si>
  <si>
    <t>17636</t>
  </si>
  <si>
    <t>MOUNTAIN WEST ARCHITECTURE - CONTRACT</t>
  </si>
  <si>
    <t>N/A</t>
  </si>
  <si>
    <t>2370514</t>
  </si>
  <si>
    <t>FY'24</t>
  </si>
  <si>
    <t>MTN WEST ARCHI GAX FC2023101926547</t>
  </si>
  <si>
    <t>DF</t>
  </si>
  <si>
    <t>MTN WEST ARCHI GAX FC2023121228951</t>
  </si>
  <si>
    <t xml:space="preserve"> IDT TRFR BUDGETED CONTINGENCY TO 21138300</t>
  </si>
  <si>
    <t>TRNSF TO 24122430  FROM 23304300 TO AWARD CONTRACT</t>
  </si>
  <si>
    <t>ACHIEVE CONTRACTING LLC - CONTRACT</t>
  </si>
  <si>
    <t>2475282</t>
  </si>
  <si>
    <t>TRNSF FY24 CAP IMP FUNDS TO 24122430 FROM 24376300  HB006 ITEM 72</t>
  </si>
  <si>
    <t>ACHIEVE CONTRACTING GAX FC2024031533238</t>
  </si>
  <si>
    <t>ZIONS/ACHIEVE RTNG GAX FC2024031533239</t>
  </si>
  <si>
    <t>ITA 24*102 COFC INS</t>
  </si>
  <si>
    <t>ACHIEVE CONTRACTING GAX FC2024051036016</t>
  </si>
  <si>
    <t>ZIONS/ACHIEVE RTNG GAX FC2024051036017</t>
  </si>
  <si>
    <t>ACHIEVE CONTRACTING GAX FC2024061137714</t>
  </si>
  <si>
    <t>ZIONS/ACHIEVE RTNG GAX FC2024061137715</t>
  </si>
  <si>
    <t>MTN WEST ARCHI GAX FC2024061337902</t>
  </si>
  <si>
    <t>13/24</t>
  </si>
  <si>
    <t>MTN WEST ARCHI GAX FC2024070239187</t>
  </si>
  <si>
    <t>ACHIEVE CONTRACTING GAX FC2024070339317</t>
  </si>
  <si>
    <t>ZIONS/ACHIEVE RTNG GAX FC2024070339318</t>
  </si>
  <si>
    <t>FY'25</t>
  </si>
  <si>
    <t>ACHIEVE CONTRACTING GAX FC2024080940904</t>
  </si>
  <si>
    <t>ZIONS/ACHIEVE RTNG GAX FC2024080940905</t>
  </si>
  <si>
    <t>TRNSF TO 24122430 FROM 21138300 COVER CO 001</t>
  </si>
  <si>
    <t>WC3 GAX FC2024090441908</t>
  </si>
  <si>
    <t>ACHIEVE CONTRACTING     CO 001</t>
  </si>
  <si>
    <t>CO</t>
  </si>
  <si>
    <t>IDT 25C3*002 XFER LEGAL FEES TO 21257300</t>
  </si>
  <si>
    <t>MTN WEST ARCHI GAX FC2024092442991</t>
  </si>
  <si>
    <t>ACHIEVE CONTRACTING GAX FC2024100143343</t>
  </si>
  <si>
    <t>ZIONS/ACHIEVE RTNG GAX FC2024100143344</t>
  </si>
  <si>
    <t>WC3 GAX FC2024101043811</t>
  </si>
  <si>
    <t>ACHIEVE CONTRACTING GAX FC2024101143906</t>
  </si>
  <si>
    <t>ZIONS/ACHIEVE RTNG GAX FC2024101143907</t>
  </si>
  <si>
    <t>MTN WEST GAX FC2024102244307</t>
  </si>
  <si>
    <t>WC3 GAX FC2024111145216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</si>
</sst>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9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6" fillId="0" borderId="0" xfId="0" applyFont="1"/>
    <xf numFmtId="164" fontId="16" fillId="0" borderId="0" xfId="0" applyFont="1" applyAlignment="1">
      <alignment horizontal="left"/>
    </xf>
    <xf numFmtId="164" fontId="5" fillId="0" borderId="0" xfId="0" applyFont="1" applyAlignment="1" applyProtection="1">
      <alignment horizontal="left"/>
      <protection locked="0"/>
    </xf>
    <xf numFmtId="43" fontId="4" fillId="0" borderId="0" xfId="0" applyNumberFormat="1" applyFont="1" applyProtection="1">
      <protection locked="0"/>
    </xf>
    <xf numFmtId="164" fontId="1" fillId="0" borderId="0" xfId="0" applyFont="1"/>
    <xf numFmtId="43" fontId="5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45" activePane="bottomLeft" state="frozen"/>
      <selection pane="bottomLeft" activeCell="C51" sqref="C51:C52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0" t="s">
        <v>1</v>
      </c>
      <c r="C3" s="50"/>
      <c r="D3" s="4" t="s">
        <v>59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1" t="s">
        <v>54</v>
      </c>
      <c r="C4" s="50"/>
      <c r="D4" s="108" t="s">
        <v>62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60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24122430</v>
      </c>
      <c r="E6" s="4" t="s">
        <v>57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4" t="s">
        <v>61</v>
      </c>
      <c r="G7" s="112">
        <f>+G11-F11</f>
        <v>0</v>
      </c>
      <c r="H7" s="4" t="s">
        <v>51</v>
      </c>
      <c r="I7" s="98">
        <f>SUM(I2:I6)</f>
        <v>0</v>
      </c>
      <c r="J7" s="99"/>
      <c r="K7" s="5"/>
      <c r="L7" s="42"/>
      <c r="M7" s="43"/>
      <c r="N7" s="44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8" t="s">
        <v>14</v>
      </c>
      <c r="B11" s="81" t="s">
        <v>15</v>
      </c>
      <c r="C11" s="82"/>
      <c r="D11" s="13">
        <f>SUM(D14:D500)</f>
        <v>497730.76</v>
      </c>
      <c r="E11" s="13">
        <f>SUM(E14:E500)-F11</f>
        <v>8694.1399999998976</v>
      </c>
      <c r="F11" s="13">
        <f>SUM(F14:F500)</f>
        <v>489036.62000000011</v>
      </c>
      <c r="G11" s="13">
        <f>SUM(G14:G500)</f>
        <v>489036.62</v>
      </c>
      <c r="H11" s="13">
        <f>+D11-G11</f>
        <v>8694.140000000014</v>
      </c>
      <c r="I11" s="13">
        <f>SUM(I14:I500)</f>
        <v>0</v>
      </c>
      <c r="J11" s="83"/>
      <c r="K11" s="84"/>
      <c r="L11" s="105"/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8"/>
      <c r="B12" s="87"/>
      <c r="C12" s="88"/>
      <c r="D12" s="14"/>
      <c r="E12" s="47"/>
      <c r="F12" s="14"/>
      <c r="G12" s="14"/>
      <c r="H12" s="14"/>
      <c r="I12" s="14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5"/>
      <c r="B13" s="7"/>
      <c r="C13" s="52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58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45077</v>
      </c>
      <c r="B15" s="7" t="s">
        <v>63</v>
      </c>
      <c r="C15" s="109" t="s">
        <v>64</v>
      </c>
      <c r="D15" s="9"/>
      <c r="E15" s="9">
        <f t="shared" si="2"/>
        <v>0</v>
      </c>
      <c r="F15" s="9"/>
      <c r="G15" s="9">
        <v>21960</v>
      </c>
      <c r="H15" s="9">
        <f t="shared" ref="H15:H20" si="3">+D15</f>
        <v>0</v>
      </c>
      <c r="I15" s="9"/>
      <c r="J15" s="49" t="s">
        <v>65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/>
      <c r="B16" s="7"/>
      <c r="C16" s="52"/>
      <c r="D16" s="9"/>
      <c r="E16" s="9">
        <f t="shared" si="2"/>
        <v>0</v>
      </c>
      <c r="F16" s="9"/>
      <c r="G16" s="9">
        <f t="shared" si="0"/>
        <v>0</v>
      </c>
      <c r="H16" s="9">
        <f t="shared" si="3"/>
        <v>0</v>
      </c>
      <c r="I16" s="9"/>
      <c r="J16" s="49"/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52" t="s">
        <v>52</v>
      </c>
      <c r="D17" s="9"/>
      <c r="E17" s="9">
        <f t="shared" si="2"/>
        <v>0</v>
      </c>
      <c r="F17" s="9"/>
      <c r="G17" s="9">
        <f t="shared" si="0"/>
        <v>0</v>
      </c>
      <c r="H17" s="9">
        <f t="shared" si="3"/>
        <v>0</v>
      </c>
      <c r="I17" s="9"/>
      <c r="J17" s="49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46" t="s">
        <v>66</v>
      </c>
      <c r="B18" s="12"/>
      <c r="C18" s="52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49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45218</v>
      </c>
      <c r="B19" s="7" t="s">
        <v>67</v>
      </c>
      <c r="C19" s="52" t="s">
        <v>68</v>
      </c>
      <c r="D19" s="9"/>
      <c r="E19" s="9">
        <f t="shared" si="2"/>
        <v>0</v>
      </c>
      <c r="F19" s="9">
        <v>16470</v>
      </c>
      <c r="G19" s="9">
        <f t="shared" si="0"/>
        <v>0</v>
      </c>
      <c r="H19" s="9">
        <f t="shared" si="3"/>
        <v>0</v>
      </c>
      <c r="I19" s="9"/>
      <c r="J19" s="49" t="s">
        <v>65</v>
      </c>
      <c r="K19" s="10">
        <v>6137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45272</v>
      </c>
      <c r="B20" s="7" t="s">
        <v>69</v>
      </c>
      <c r="C20" s="52" t="s">
        <v>68</v>
      </c>
      <c r="D20" s="9"/>
      <c r="E20" s="9">
        <f t="shared" si="2"/>
        <v>0</v>
      </c>
      <c r="F20" s="9">
        <v>1098</v>
      </c>
      <c r="G20" s="9">
        <f t="shared" si="0"/>
        <v>0</v>
      </c>
      <c r="H20" s="9">
        <f t="shared" si="3"/>
        <v>0</v>
      </c>
      <c r="I20" s="9"/>
      <c r="J20" s="49" t="s">
        <v>65</v>
      </c>
      <c r="K20" s="10">
        <v>6137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45294</v>
      </c>
      <c r="B21" s="7" t="s">
        <v>70</v>
      </c>
      <c r="C21" s="52" t="s">
        <v>68</v>
      </c>
      <c r="D21" s="9">
        <v>-23867</v>
      </c>
      <c r="E21" s="9">
        <f t="shared" si="2"/>
        <v>-23867</v>
      </c>
      <c r="F21" s="9"/>
      <c r="G21" s="9">
        <f t="shared" si="0"/>
        <v>0</v>
      </c>
      <c r="H21" s="9">
        <f t="shared" ref="H21:H31" si="4">+D21</f>
        <v>-23867</v>
      </c>
      <c r="I21" s="9"/>
      <c r="J21" s="49"/>
      <c r="K21" s="10">
        <v>4663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45351</v>
      </c>
      <c r="B22" s="113" t="s">
        <v>71</v>
      </c>
      <c r="C22" s="52" t="s">
        <v>68</v>
      </c>
      <c r="D22" s="9">
        <v>156576</v>
      </c>
      <c r="E22" s="9">
        <f t="shared" si="2"/>
        <v>156576</v>
      </c>
      <c r="F22" s="9"/>
      <c r="G22" s="9">
        <f t="shared" si="0"/>
        <v>0</v>
      </c>
      <c r="H22" s="9">
        <f t="shared" si="4"/>
        <v>156576</v>
      </c>
      <c r="I22" s="9"/>
      <c r="J22" s="49"/>
      <c r="K22" s="10">
        <v>4667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>
        <v>45330</v>
      </c>
      <c r="B23" s="7" t="s">
        <v>72</v>
      </c>
      <c r="C23" s="52" t="s">
        <v>64</v>
      </c>
      <c r="D23" s="8"/>
      <c r="E23" s="9">
        <f t="shared" si="2"/>
        <v>0</v>
      </c>
      <c r="F23" s="9"/>
      <c r="G23" s="9">
        <v>414600</v>
      </c>
      <c r="H23" s="9">
        <f t="shared" si="4"/>
        <v>0</v>
      </c>
      <c r="I23" s="9"/>
      <c r="J23" s="49" t="s">
        <v>73</v>
      </c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45334</v>
      </c>
      <c r="B24" s="114" t="s">
        <v>74</v>
      </c>
      <c r="C24" s="52" t="s">
        <v>68</v>
      </c>
      <c r="D24" s="9">
        <v>315150</v>
      </c>
      <c r="E24" s="9">
        <f t="shared" ref="E24:E38" si="5">+D24</f>
        <v>315150</v>
      </c>
      <c r="F24" s="9"/>
      <c r="G24" s="9">
        <f t="shared" ref="G24:G34" si="6">IF(J24&gt;0,0,F24)</f>
        <v>0</v>
      </c>
      <c r="H24" s="9">
        <f t="shared" si="4"/>
        <v>315150</v>
      </c>
      <c r="I24" s="9"/>
      <c r="J24" s="49"/>
      <c r="K24" s="10">
        <v>4667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45366</v>
      </c>
      <c r="B25" s="7" t="s">
        <v>75</v>
      </c>
      <c r="C25" s="52" t="s">
        <v>68</v>
      </c>
      <c r="D25" s="9"/>
      <c r="E25" s="9">
        <f t="shared" si="5"/>
        <v>0</v>
      </c>
      <c r="F25" s="9">
        <v>13893.33</v>
      </c>
      <c r="G25" s="9">
        <f t="shared" si="6"/>
        <v>0</v>
      </c>
      <c r="H25" s="9">
        <f t="shared" si="4"/>
        <v>0</v>
      </c>
      <c r="I25" s="9"/>
      <c r="J25" s="49" t="s">
        <v>73</v>
      </c>
      <c r="K25" s="10">
        <v>6400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45366</v>
      </c>
      <c r="B26" s="7" t="s">
        <v>76</v>
      </c>
      <c r="C26" s="52" t="s">
        <v>68</v>
      </c>
      <c r="D26" s="9"/>
      <c r="E26" s="9">
        <f t="shared" si="5"/>
        <v>0</v>
      </c>
      <c r="F26" s="9">
        <v>731.23</v>
      </c>
      <c r="G26" s="9">
        <f t="shared" si="6"/>
        <v>0</v>
      </c>
      <c r="H26" s="9">
        <f t="shared" si="4"/>
        <v>0</v>
      </c>
      <c r="I26" s="9"/>
      <c r="J26" s="49" t="s">
        <v>73</v>
      </c>
      <c r="K26" s="10">
        <v>6400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x14ac:dyDescent="0.2">
      <c r="A27" s="53">
        <v>45390</v>
      </c>
      <c r="B27" s="115" t="s">
        <v>77</v>
      </c>
      <c r="C27" s="55" t="s">
        <v>68</v>
      </c>
      <c r="D27" s="116"/>
      <c r="F27" s="116">
        <v>414.6</v>
      </c>
      <c r="G27" s="9">
        <f t="shared" si="6"/>
        <v>414.6</v>
      </c>
      <c r="K27" s="93">
        <v>6263</v>
      </c>
    </row>
    <row r="28" spans="1:254" s="11" customFormat="1" ht="14.1" customHeight="1" x14ac:dyDescent="0.2">
      <c r="A28" s="6">
        <v>45422</v>
      </c>
      <c r="B28" s="107" t="s">
        <v>78</v>
      </c>
      <c r="C28" s="55" t="s">
        <v>68</v>
      </c>
      <c r="D28" s="9"/>
      <c r="E28" s="9">
        <f t="shared" si="5"/>
        <v>0</v>
      </c>
      <c r="F28" s="9">
        <v>186584.75</v>
      </c>
      <c r="G28" s="9">
        <f t="shared" si="6"/>
        <v>0</v>
      </c>
      <c r="H28" s="9">
        <f t="shared" si="4"/>
        <v>0</v>
      </c>
      <c r="I28" s="9"/>
      <c r="J28" s="49" t="s">
        <v>73</v>
      </c>
      <c r="K28" s="10">
        <v>6400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45422</v>
      </c>
      <c r="B29" s="7" t="s">
        <v>79</v>
      </c>
      <c r="C29" s="55" t="s">
        <v>68</v>
      </c>
      <c r="D29" s="9"/>
      <c r="E29" s="9">
        <f t="shared" si="5"/>
        <v>0</v>
      </c>
      <c r="F29" s="9">
        <v>9820.25</v>
      </c>
      <c r="G29" s="9">
        <f t="shared" si="6"/>
        <v>0</v>
      </c>
      <c r="H29" s="9">
        <f t="shared" si="4"/>
        <v>0</v>
      </c>
      <c r="I29" s="9"/>
      <c r="J29" s="49" t="s">
        <v>73</v>
      </c>
      <c r="K29" s="10">
        <v>6400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>
        <v>45454</v>
      </c>
      <c r="B30" s="7" t="s">
        <v>80</v>
      </c>
      <c r="C30" s="52" t="s">
        <v>52</v>
      </c>
      <c r="D30" s="9"/>
      <c r="E30" s="9">
        <f t="shared" si="5"/>
        <v>0</v>
      </c>
      <c r="F30" s="9">
        <v>66514.25</v>
      </c>
      <c r="G30" s="9">
        <f t="shared" si="6"/>
        <v>0</v>
      </c>
      <c r="H30" s="9">
        <f t="shared" si="4"/>
        <v>0</v>
      </c>
      <c r="I30" s="9"/>
      <c r="J30" s="49" t="s">
        <v>73</v>
      </c>
      <c r="K30" s="10">
        <v>6400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>
        <v>45454</v>
      </c>
      <c r="B31" s="7" t="s">
        <v>81</v>
      </c>
      <c r="C31" s="52" t="s">
        <v>52</v>
      </c>
      <c r="D31" s="9"/>
      <c r="E31" s="9">
        <f t="shared" si="5"/>
        <v>0</v>
      </c>
      <c r="F31" s="9">
        <v>3500.75</v>
      </c>
      <c r="G31" s="9">
        <f t="shared" si="6"/>
        <v>0</v>
      </c>
      <c r="H31" s="9">
        <f t="shared" si="4"/>
        <v>0</v>
      </c>
      <c r="I31" s="9"/>
      <c r="J31" s="49" t="s">
        <v>73</v>
      </c>
      <c r="K31" s="10">
        <v>6400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>
        <v>45456</v>
      </c>
      <c r="B32" s="7" t="s">
        <v>82</v>
      </c>
      <c r="C32" s="52" t="s">
        <v>52</v>
      </c>
      <c r="D32" s="9"/>
      <c r="E32" s="9">
        <f t="shared" si="5"/>
        <v>0</v>
      </c>
      <c r="F32" s="9">
        <v>2000</v>
      </c>
      <c r="G32" s="9">
        <f t="shared" si="6"/>
        <v>0</v>
      </c>
      <c r="H32" s="9">
        <f t="shared" ref="H32:H34" si="7">+D32</f>
        <v>0</v>
      </c>
      <c r="I32" s="9"/>
      <c r="J32" s="49" t="s">
        <v>65</v>
      </c>
      <c r="K32" s="10">
        <v>6137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 t="s">
        <v>83</v>
      </c>
      <c r="B33" s="7" t="s">
        <v>84</v>
      </c>
      <c r="C33" s="52" t="s">
        <v>52</v>
      </c>
      <c r="D33" s="9"/>
      <c r="E33" s="9">
        <f t="shared" si="5"/>
        <v>0</v>
      </c>
      <c r="F33" s="9">
        <v>1000</v>
      </c>
      <c r="G33" s="9">
        <f t="shared" si="6"/>
        <v>0</v>
      </c>
      <c r="H33" s="9">
        <f t="shared" si="7"/>
        <v>0</v>
      </c>
      <c r="I33" s="9"/>
      <c r="J33" s="49" t="s">
        <v>65</v>
      </c>
      <c r="K33" s="10">
        <v>6137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 t="s">
        <v>83</v>
      </c>
      <c r="B34" s="7" t="s">
        <v>85</v>
      </c>
      <c r="C34" s="52" t="s">
        <v>52</v>
      </c>
      <c r="D34" s="9"/>
      <c r="E34" s="9">
        <f t="shared" si="5"/>
        <v>0</v>
      </c>
      <c r="F34" s="9">
        <v>11210</v>
      </c>
      <c r="G34" s="9">
        <f t="shared" si="6"/>
        <v>0</v>
      </c>
      <c r="H34" s="9">
        <f t="shared" si="7"/>
        <v>0</v>
      </c>
      <c r="I34" s="9"/>
      <c r="J34" s="49" t="s">
        <v>73</v>
      </c>
      <c r="K34" s="10">
        <v>6400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 t="s">
        <v>83</v>
      </c>
      <c r="B35" s="7" t="s">
        <v>86</v>
      </c>
      <c r="C35" s="52" t="s">
        <v>52</v>
      </c>
      <c r="D35" s="9"/>
      <c r="E35" s="9">
        <f t="shared" si="5"/>
        <v>0</v>
      </c>
      <c r="F35" s="9">
        <v>590</v>
      </c>
      <c r="G35" s="9">
        <f t="shared" ref="G35:G50" si="8">IF(J35&gt;0,0,F35)</f>
        <v>0</v>
      </c>
      <c r="H35" s="9">
        <f t="shared" ref="H35:H50" si="9">+D35</f>
        <v>0</v>
      </c>
      <c r="I35" s="9"/>
      <c r="J35" s="49" t="s">
        <v>73</v>
      </c>
      <c r="K35" s="10">
        <v>6400</v>
      </c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5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5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46" t="s">
        <v>87</v>
      </c>
      <c r="B38" s="7"/>
      <c r="C38" s="52" t="s">
        <v>52</v>
      </c>
      <c r="D38" s="9"/>
      <c r="E38" s="9">
        <f t="shared" si="5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>
        <v>45513</v>
      </c>
      <c r="B39" s="7" t="s">
        <v>88</v>
      </c>
      <c r="C39" s="52" t="s">
        <v>68</v>
      </c>
      <c r="D39" s="9"/>
      <c r="E39" s="9">
        <f t="shared" ref="E39:E54" si="10">+D39</f>
        <v>0</v>
      </c>
      <c r="F39" s="9">
        <v>50393.7</v>
      </c>
      <c r="G39" s="9">
        <f t="shared" si="8"/>
        <v>0</v>
      </c>
      <c r="H39" s="9">
        <f t="shared" si="9"/>
        <v>0</v>
      </c>
      <c r="I39" s="9"/>
      <c r="J39" s="49" t="s">
        <v>73</v>
      </c>
      <c r="K39" s="10">
        <v>6400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>
        <v>45513</v>
      </c>
      <c r="B40" s="7" t="s">
        <v>89</v>
      </c>
      <c r="C40" s="52" t="s">
        <v>68</v>
      </c>
      <c r="D40" s="9"/>
      <c r="E40" s="9">
        <f t="shared" si="10"/>
        <v>0</v>
      </c>
      <c r="F40" s="9">
        <v>2652.3</v>
      </c>
      <c r="G40" s="9">
        <f t="shared" si="8"/>
        <v>0</v>
      </c>
      <c r="H40" s="9">
        <f t="shared" si="9"/>
        <v>0</v>
      </c>
      <c r="I40" s="9"/>
      <c r="J40" s="49" t="s">
        <v>73</v>
      </c>
      <c r="K40" s="10">
        <v>6400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>
        <v>45534</v>
      </c>
      <c r="B41" s="117" t="s">
        <v>90</v>
      </c>
      <c r="C41" s="52" t="s">
        <v>68</v>
      </c>
      <c r="D41" s="9">
        <v>49871.76</v>
      </c>
      <c r="E41" s="9">
        <f t="shared" si="10"/>
        <v>49871.76</v>
      </c>
      <c r="F41" s="9"/>
      <c r="G41" s="9">
        <f t="shared" si="8"/>
        <v>0</v>
      </c>
      <c r="H41" s="9">
        <f t="shared" si="9"/>
        <v>49871.76</v>
      </c>
      <c r="I41" s="9"/>
      <c r="J41" s="49"/>
      <c r="K41" s="10">
        <v>4664</v>
      </c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>
        <v>45539</v>
      </c>
      <c r="B42" s="7" t="s">
        <v>91</v>
      </c>
      <c r="C42" s="52" t="s">
        <v>68</v>
      </c>
      <c r="D42" s="9"/>
      <c r="E42" s="9">
        <f t="shared" si="10"/>
        <v>0</v>
      </c>
      <c r="F42" s="9">
        <v>1483.68</v>
      </c>
      <c r="G42" s="9">
        <f t="shared" si="8"/>
        <v>1483.68</v>
      </c>
      <c r="H42" s="9">
        <f t="shared" si="9"/>
        <v>0</v>
      </c>
      <c r="I42" s="9"/>
      <c r="J42" s="49"/>
      <c r="K42" s="10">
        <v>6139</v>
      </c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>
        <v>45523</v>
      </c>
      <c r="B43" s="7" t="s">
        <v>92</v>
      </c>
      <c r="C43" s="52" t="s">
        <v>93</v>
      </c>
      <c r="D43" s="9"/>
      <c r="E43" s="9">
        <f t="shared" si="10"/>
        <v>0</v>
      </c>
      <c r="F43" s="9"/>
      <c r="G43" s="9">
        <v>49844.160000000003</v>
      </c>
      <c r="H43" s="9">
        <f t="shared" si="9"/>
        <v>0</v>
      </c>
      <c r="I43" s="9"/>
      <c r="J43" s="49" t="s">
        <v>73</v>
      </c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>
        <v>45510</v>
      </c>
      <c r="B44" s="118" t="s">
        <v>94</v>
      </c>
      <c r="C44" s="52" t="s">
        <v>68</v>
      </c>
      <c r="D44" s="9"/>
      <c r="E44" s="9">
        <f t="shared" si="10"/>
        <v>0</v>
      </c>
      <c r="F44" s="9">
        <v>258</v>
      </c>
      <c r="G44" s="9">
        <f t="shared" ref="G44" si="11">IF(J44&gt;0,0,F44)</f>
        <v>258</v>
      </c>
      <c r="H44" s="9">
        <f t="shared" si="9"/>
        <v>0</v>
      </c>
      <c r="I44" s="9"/>
      <c r="J44" s="49"/>
      <c r="K44" s="10">
        <v>6138</v>
      </c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>
        <v>45559</v>
      </c>
      <c r="B45" s="7" t="s">
        <v>95</v>
      </c>
      <c r="C45" s="52" t="s">
        <v>68</v>
      </c>
      <c r="D45" s="9"/>
      <c r="E45" s="9">
        <f t="shared" si="10"/>
        <v>0</v>
      </c>
      <c r="F45" s="9">
        <v>1000</v>
      </c>
      <c r="G45" s="9">
        <f t="shared" si="8"/>
        <v>0</v>
      </c>
      <c r="H45" s="9">
        <f t="shared" si="9"/>
        <v>0</v>
      </c>
      <c r="I45" s="9"/>
      <c r="J45" s="49" t="s">
        <v>65</v>
      </c>
      <c r="K45" s="10">
        <v>6137</v>
      </c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>
        <v>45566</v>
      </c>
      <c r="B46" s="7" t="s">
        <v>96</v>
      </c>
      <c r="C46" s="52" t="s">
        <v>68</v>
      </c>
      <c r="D46" s="9"/>
      <c r="E46" s="9">
        <f t="shared" si="10"/>
        <v>0</v>
      </c>
      <c r="F46" s="9">
        <v>88759.21</v>
      </c>
      <c r="G46" s="9">
        <f t="shared" si="8"/>
        <v>0</v>
      </c>
      <c r="H46" s="9">
        <f t="shared" si="9"/>
        <v>0</v>
      </c>
      <c r="I46" s="9"/>
      <c r="J46" s="49" t="s">
        <v>73</v>
      </c>
      <c r="K46" s="10">
        <v>6400</v>
      </c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>
        <v>45566</v>
      </c>
      <c r="B47" s="7" t="s">
        <v>97</v>
      </c>
      <c r="C47" s="52" t="s">
        <v>68</v>
      </c>
      <c r="D47" s="9"/>
      <c r="E47" s="9">
        <f t="shared" si="10"/>
        <v>0</v>
      </c>
      <c r="F47" s="9">
        <v>4671.54</v>
      </c>
      <c r="G47" s="9">
        <f t="shared" si="8"/>
        <v>0</v>
      </c>
      <c r="H47" s="9">
        <f t="shared" si="9"/>
        <v>0</v>
      </c>
      <c r="I47" s="9"/>
      <c r="J47" s="49" t="s">
        <v>73</v>
      </c>
      <c r="K47" s="10">
        <v>6400</v>
      </c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>
        <v>45575</v>
      </c>
      <c r="B48" s="7" t="s">
        <v>98</v>
      </c>
      <c r="C48" s="52" t="s">
        <v>68</v>
      </c>
      <c r="D48" s="9"/>
      <c r="E48" s="9">
        <f t="shared" si="10"/>
        <v>0</v>
      </c>
      <c r="F48" s="9">
        <v>39.28</v>
      </c>
      <c r="G48" s="9">
        <f t="shared" si="8"/>
        <v>39.28</v>
      </c>
      <c r="H48" s="9">
        <f t="shared" si="9"/>
        <v>0</v>
      </c>
      <c r="I48" s="9"/>
      <c r="J48" s="49"/>
      <c r="K48" s="10">
        <v>6139</v>
      </c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>
        <v>45576</v>
      </c>
      <c r="B49" s="7" t="s">
        <v>99</v>
      </c>
      <c r="C49" s="52" t="s">
        <v>68</v>
      </c>
      <c r="D49" s="9"/>
      <c r="E49" s="9">
        <f t="shared" si="10"/>
        <v>0</v>
      </c>
      <c r="F49" s="9">
        <v>23866.71</v>
      </c>
      <c r="G49" s="9">
        <f t="shared" si="8"/>
        <v>0</v>
      </c>
      <c r="H49" s="9">
        <f t="shared" si="9"/>
        <v>0</v>
      </c>
      <c r="I49" s="9"/>
      <c r="J49" s="49" t="s">
        <v>73</v>
      </c>
      <c r="K49" s="10">
        <v>6400</v>
      </c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>
        <v>45576</v>
      </c>
      <c r="B50" s="7" t="s">
        <v>100</v>
      </c>
      <c r="C50" s="52" t="s">
        <v>68</v>
      </c>
      <c r="D50" s="9"/>
      <c r="E50" s="9">
        <f t="shared" si="10"/>
        <v>0</v>
      </c>
      <c r="F50" s="9">
        <v>1256.1400000000001</v>
      </c>
      <c r="G50" s="9">
        <f t="shared" si="8"/>
        <v>0</v>
      </c>
      <c r="H50" s="9">
        <f t="shared" si="9"/>
        <v>0</v>
      </c>
      <c r="I50" s="9"/>
      <c r="J50" s="49" t="s">
        <v>73</v>
      </c>
      <c r="K50" s="10">
        <v>6400</v>
      </c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>
        <v>45587</v>
      </c>
      <c r="B51" s="7" t="s">
        <v>101</v>
      </c>
      <c r="C51" s="52" t="s">
        <v>68</v>
      </c>
      <c r="D51" s="9"/>
      <c r="E51" s="9">
        <f t="shared" si="10"/>
        <v>0</v>
      </c>
      <c r="F51" s="9">
        <v>392</v>
      </c>
      <c r="G51" s="9">
        <f t="shared" ref="G51:G66" si="12">IF(J51&gt;0,0,F51)</f>
        <v>0</v>
      </c>
      <c r="H51" s="9">
        <f t="shared" ref="H51:H66" si="13">+D51</f>
        <v>0</v>
      </c>
      <c r="I51" s="9"/>
      <c r="J51" s="49" t="s">
        <v>65</v>
      </c>
      <c r="K51" s="10">
        <v>6137</v>
      </c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>
        <v>45607</v>
      </c>
      <c r="B52" s="7" t="s">
        <v>102</v>
      </c>
      <c r="C52" s="52" t="s">
        <v>68</v>
      </c>
      <c r="D52" s="9"/>
      <c r="E52" s="9">
        <f t="shared" si="10"/>
        <v>0</v>
      </c>
      <c r="F52" s="9">
        <v>436.9</v>
      </c>
      <c r="G52" s="9">
        <f t="shared" si="12"/>
        <v>436.9</v>
      </c>
      <c r="H52" s="9">
        <f t="shared" si="13"/>
        <v>0</v>
      </c>
      <c r="I52" s="9"/>
      <c r="J52" s="49"/>
      <c r="K52" s="10">
        <v>6139</v>
      </c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2"/>
        <v>0</v>
      </c>
      <c r="H53" s="9">
        <f t="shared" si="13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2"/>
        <v>0</v>
      </c>
      <c r="H54" s="9">
        <f t="shared" si="13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4">+D55</f>
        <v>0</v>
      </c>
      <c r="F55" s="9"/>
      <c r="G55" s="9">
        <f t="shared" si="12"/>
        <v>0</v>
      </c>
      <c r="H55" s="9">
        <f t="shared" si="13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4"/>
        <v>0</v>
      </c>
      <c r="F56" s="9"/>
      <c r="G56" s="9">
        <f t="shared" si="12"/>
        <v>0</v>
      </c>
      <c r="H56" s="9">
        <f t="shared" si="13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4"/>
        <v>0</v>
      </c>
      <c r="F57" s="9"/>
      <c r="G57" s="9">
        <f t="shared" si="12"/>
        <v>0</v>
      </c>
      <c r="H57" s="9">
        <f t="shared" si="13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4"/>
        <v>0</v>
      </c>
      <c r="F58" s="9"/>
      <c r="G58" s="9">
        <f t="shared" si="12"/>
        <v>0</v>
      </c>
      <c r="H58" s="9">
        <f t="shared" si="13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4"/>
        <v>0</v>
      </c>
      <c r="F59" s="9"/>
      <c r="G59" s="9">
        <f t="shared" si="12"/>
        <v>0</v>
      </c>
      <c r="H59" s="9">
        <f t="shared" si="13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4"/>
        <v>0</v>
      </c>
      <c r="F60" s="9"/>
      <c r="G60" s="9">
        <f t="shared" si="12"/>
        <v>0</v>
      </c>
      <c r="H60" s="9">
        <f t="shared" si="13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4"/>
        <v>0</v>
      </c>
      <c r="F61" s="9"/>
      <c r="G61" s="9">
        <f t="shared" si="12"/>
        <v>0</v>
      </c>
      <c r="H61" s="9">
        <f t="shared" si="13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4"/>
        <v>0</v>
      </c>
      <c r="F62" s="9"/>
      <c r="G62" s="9">
        <f t="shared" si="12"/>
        <v>0</v>
      </c>
      <c r="H62" s="9">
        <f t="shared" si="13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4"/>
        <v>0</v>
      </c>
      <c r="F63" s="9"/>
      <c r="G63" s="9">
        <f t="shared" si="12"/>
        <v>0</v>
      </c>
      <c r="H63" s="9">
        <f t="shared" si="13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4"/>
        <v>0</v>
      </c>
      <c r="F64" s="9"/>
      <c r="G64" s="9">
        <f t="shared" si="12"/>
        <v>0</v>
      </c>
      <c r="H64" s="9">
        <f t="shared" si="13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4"/>
        <v>0</v>
      </c>
      <c r="F65" s="9"/>
      <c r="G65" s="9">
        <f t="shared" si="12"/>
        <v>0</v>
      </c>
      <c r="H65" s="9">
        <f t="shared" si="13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4"/>
        <v>0</v>
      </c>
      <c r="F66" s="9"/>
      <c r="G66" s="9">
        <f t="shared" si="12"/>
        <v>0</v>
      </c>
      <c r="H66" s="9">
        <f t="shared" si="13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4"/>
        <v>0</v>
      </c>
      <c r="F67" s="9"/>
      <c r="G67" s="9">
        <f t="shared" ref="G67:G82" si="15">IF(J67&gt;0,0,F67)</f>
        <v>0</v>
      </c>
      <c r="H67" s="9">
        <f t="shared" ref="H67:H82" si="16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4"/>
        <v>0</v>
      </c>
      <c r="F68" s="9"/>
      <c r="G68" s="9">
        <f t="shared" si="15"/>
        <v>0</v>
      </c>
      <c r="H68" s="9">
        <f t="shared" si="16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4"/>
        <v>0</v>
      </c>
      <c r="F69" s="9"/>
      <c r="G69" s="9">
        <f t="shared" si="15"/>
        <v>0</v>
      </c>
      <c r="H69" s="9">
        <f t="shared" si="16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4"/>
        <v>0</v>
      </c>
      <c r="F70" s="9"/>
      <c r="G70" s="9">
        <f t="shared" si="15"/>
        <v>0</v>
      </c>
      <c r="H70" s="9">
        <f t="shared" si="16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7">+D71</f>
        <v>0</v>
      </c>
      <c r="F71" s="9"/>
      <c r="G71" s="9">
        <f t="shared" si="15"/>
        <v>0</v>
      </c>
      <c r="H71" s="9">
        <f t="shared" si="16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7"/>
        <v>0</v>
      </c>
      <c r="F72" s="9"/>
      <c r="G72" s="9">
        <f t="shared" si="15"/>
        <v>0</v>
      </c>
      <c r="H72" s="9">
        <f t="shared" si="16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7"/>
        <v>0</v>
      </c>
      <c r="F73" s="9"/>
      <c r="G73" s="9">
        <f t="shared" si="15"/>
        <v>0</v>
      </c>
      <c r="H73" s="9">
        <f t="shared" si="16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7"/>
        <v>0</v>
      </c>
      <c r="F74" s="9"/>
      <c r="G74" s="9">
        <f t="shared" si="15"/>
        <v>0</v>
      </c>
      <c r="H74" s="9">
        <f t="shared" si="16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7"/>
        <v>0</v>
      </c>
      <c r="F75" s="9"/>
      <c r="G75" s="9">
        <f t="shared" si="15"/>
        <v>0</v>
      </c>
      <c r="H75" s="9">
        <f t="shared" si="16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7"/>
        <v>0</v>
      </c>
      <c r="F76" s="9"/>
      <c r="G76" s="9">
        <f t="shared" si="15"/>
        <v>0</v>
      </c>
      <c r="H76" s="9">
        <f t="shared" si="16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7"/>
        <v>0</v>
      </c>
      <c r="F77" s="9"/>
      <c r="G77" s="9">
        <f t="shared" si="15"/>
        <v>0</v>
      </c>
      <c r="H77" s="9">
        <f t="shared" si="16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7"/>
        <v>0</v>
      </c>
      <c r="F78" s="9"/>
      <c r="G78" s="9">
        <f t="shared" si="15"/>
        <v>0</v>
      </c>
      <c r="H78" s="9">
        <f t="shared" si="16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7"/>
        <v>0</v>
      </c>
      <c r="F79" s="9"/>
      <c r="G79" s="9">
        <f t="shared" si="15"/>
        <v>0</v>
      </c>
      <c r="H79" s="9">
        <f t="shared" si="16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7"/>
        <v>0</v>
      </c>
      <c r="F80" s="9"/>
      <c r="G80" s="9">
        <f t="shared" si="15"/>
        <v>0</v>
      </c>
      <c r="H80" s="9">
        <f t="shared" si="16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7"/>
        <v>0</v>
      </c>
      <c r="F81" s="9"/>
      <c r="G81" s="9">
        <f t="shared" si="15"/>
        <v>0</v>
      </c>
      <c r="H81" s="9">
        <f t="shared" si="16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7"/>
        <v>0</v>
      </c>
      <c r="F82" s="9"/>
      <c r="G82" s="9">
        <f t="shared" si="15"/>
        <v>0</v>
      </c>
      <c r="H82" s="9">
        <f t="shared" si="16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7"/>
        <v>0</v>
      </c>
      <c r="F83" s="9"/>
      <c r="G83" s="9">
        <f t="shared" ref="G83:G98" si="18">IF(J83&gt;0,0,F83)</f>
        <v>0</v>
      </c>
      <c r="H83" s="9">
        <f t="shared" ref="H83:H98" si="19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7"/>
        <v>0</v>
      </c>
      <c r="F84" s="9"/>
      <c r="G84" s="9">
        <f t="shared" si="18"/>
        <v>0</v>
      </c>
      <c r="H84" s="9">
        <f t="shared" si="19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7"/>
        <v>0</v>
      </c>
      <c r="F85" s="9"/>
      <c r="G85" s="9">
        <f t="shared" si="18"/>
        <v>0</v>
      </c>
      <c r="H85" s="9">
        <f t="shared" si="19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7"/>
        <v>0</v>
      </c>
      <c r="F86" s="9"/>
      <c r="G86" s="9">
        <f t="shared" si="18"/>
        <v>0</v>
      </c>
      <c r="H86" s="9">
        <f t="shared" si="19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20">+D87</f>
        <v>0</v>
      </c>
      <c r="F87" s="9"/>
      <c r="G87" s="9">
        <f t="shared" si="18"/>
        <v>0</v>
      </c>
      <c r="H87" s="9">
        <f t="shared" si="19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20"/>
        <v>0</v>
      </c>
      <c r="F88" s="9"/>
      <c r="G88" s="9">
        <f t="shared" si="18"/>
        <v>0</v>
      </c>
      <c r="H88" s="9">
        <f t="shared" si="19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20"/>
        <v>0</v>
      </c>
      <c r="F89" s="9"/>
      <c r="G89" s="9">
        <f t="shared" si="18"/>
        <v>0</v>
      </c>
      <c r="H89" s="9">
        <f t="shared" si="19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20"/>
        <v>0</v>
      </c>
      <c r="F90" s="9"/>
      <c r="G90" s="9">
        <f t="shared" si="18"/>
        <v>0</v>
      </c>
      <c r="H90" s="9">
        <f t="shared" si="19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20"/>
        <v>0</v>
      </c>
      <c r="F91" s="9"/>
      <c r="G91" s="9">
        <f t="shared" si="18"/>
        <v>0</v>
      </c>
      <c r="H91" s="9">
        <f t="shared" si="19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20"/>
        <v>0</v>
      </c>
      <c r="F92" s="9"/>
      <c r="G92" s="9">
        <f t="shared" si="18"/>
        <v>0</v>
      </c>
      <c r="H92" s="9">
        <f t="shared" si="19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20"/>
        <v>0</v>
      </c>
      <c r="F93" s="9"/>
      <c r="G93" s="9">
        <f t="shared" si="18"/>
        <v>0</v>
      </c>
      <c r="H93" s="9">
        <f t="shared" si="19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20"/>
        <v>0</v>
      </c>
      <c r="F94" s="9"/>
      <c r="G94" s="9">
        <f t="shared" si="18"/>
        <v>0</v>
      </c>
      <c r="H94" s="9">
        <f t="shared" si="19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20"/>
        <v>0</v>
      </c>
      <c r="F95" s="9"/>
      <c r="G95" s="9">
        <f t="shared" si="18"/>
        <v>0</v>
      </c>
      <c r="H95" s="9">
        <f t="shared" si="19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20"/>
        <v>0</v>
      </c>
      <c r="F96" s="9"/>
      <c r="G96" s="9">
        <f t="shared" si="18"/>
        <v>0</v>
      </c>
      <c r="H96" s="9">
        <f t="shared" si="19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20"/>
        <v>0</v>
      </c>
      <c r="F97" s="9"/>
      <c r="G97" s="9">
        <f t="shared" si="18"/>
        <v>0</v>
      </c>
      <c r="H97" s="9">
        <f t="shared" si="19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20"/>
        <v>0</v>
      </c>
      <c r="F98" s="9"/>
      <c r="G98" s="9">
        <f t="shared" si="18"/>
        <v>0</v>
      </c>
      <c r="H98" s="9">
        <f t="shared" si="19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20"/>
        <v>0</v>
      </c>
      <c r="F99" s="9"/>
      <c r="G99" s="9">
        <f t="shared" ref="G99:G114" si="21">IF(J99&gt;0,0,F99)</f>
        <v>0</v>
      </c>
      <c r="H99" s="9">
        <f t="shared" ref="H99:H114" si="22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20"/>
        <v>0</v>
      </c>
      <c r="F100" s="9"/>
      <c r="G100" s="9">
        <f t="shared" si="21"/>
        <v>0</v>
      </c>
      <c r="H100" s="9">
        <f t="shared" si="22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20"/>
        <v>0</v>
      </c>
      <c r="F101" s="9"/>
      <c r="G101" s="9">
        <f t="shared" si="21"/>
        <v>0</v>
      </c>
      <c r="H101" s="9">
        <f t="shared" si="22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20"/>
        <v>0</v>
      </c>
      <c r="F102" s="9"/>
      <c r="G102" s="9">
        <f t="shared" si="21"/>
        <v>0</v>
      </c>
      <c r="H102" s="9">
        <f t="shared" si="22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3">+D103</f>
        <v>0</v>
      </c>
      <c r="F103" s="9"/>
      <c r="G103" s="9">
        <f t="shared" si="21"/>
        <v>0</v>
      </c>
      <c r="H103" s="9">
        <f t="shared" si="22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3"/>
        <v>0</v>
      </c>
      <c r="F104" s="9"/>
      <c r="G104" s="9">
        <f t="shared" si="21"/>
        <v>0</v>
      </c>
      <c r="H104" s="9">
        <f t="shared" si="22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3"/>
        <v>0</v>
      </c>
      <c r="F105" s="9"/>
      <c r="G105" s="9">
        <f t="shared" si="21"/>
        <v>0</v>
      </c>
      <c r="H105" s="9">
        <f t="shared" si="22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3"/>
        <v>0</v>
      </c>
      <c r="F106" s="9"/>
      <c r="G106" s="9">
        <f t="shared" si="21"/>
        <v>0</v>
      </c>
      <c r="H106" s="9">
        <f t="shared" si="22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3"/>
        <v>0</v>
      </c>
      <c r="F107" s="9"/>
      <c r="G107" s="9">
        <f t="shared" si="21"/>
        <v>0</v>
      </c>
      <c r="H107" s="9">
        <f t="shared" si="22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3"/>
        <v>0</v>
      </c>
      <c r="F108" s="9"/>
      <c r="G108" s="9">
        <f t="shared" si="21"/>
        <v>0</v>
      </c>
      <c r="H108" s="9">
        <f t="shared" si="22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3"/>
        <v>0</v>
      </c>
      <c r="F109" s="9"/>
      <c r="G109" s="9">
        <f t="shared" si="21"/>
        <v>0</v>
      </c>
      <c r="H109" s="9">
        <f t="shared" si="22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3"/>
        <v>0</v>
      </c>
      <c r="F110" s="9"/>
      <c r="G110" s="9">
        <f t="shared" si="21"/>
        <v>0</v>
      </c>
      <c r="H110" s="9">
        <f t="shared" si="22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3"/>
        <v>0</v>
      </c>
      <c r="F111" s="9"/>
      <c r="G111" s="9">
        <f t="shared" si="21"/>
        <v>0</v>
      </c>
      <c r="H111" s="9">
        <f t="shared" si="22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3"/>
        <v>0</v>
      </c>
      <c r="F112" s="9"/>
      <c r="G112" s="9">
        <f t="shared" si="21"/>
        <v>0</v>
      </c>
      <c r="H112" s="9">
        <f t="shared" si="22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3"/>
        <v>0</v>
      </c>
      <c r="F113" s="9"/>
      <c r="G113" s="9">
        <f t="shared" si="21"/>
        <v>0</v>
      </c>
      <c r="H113" s="9">
        <f t="shared" si="22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3"/>
        <v>0</v>
      </c>
      <c r="F114" s="9"/>
      <c r="G114" s="9">
        <f t="shared" si="21"/>
        <v>0</v>
      </c>
      <c r="H114" s="9">
        <f t="shared" si="22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3"/>
        <v>0</v>
      </c>
      <c r="F115" s="9"/>
      <c r="G115" s="9">
        <f t="shared" ref="G115:G130" si="24">IF(J115&gt;0,0,F115)</f>
        <v>0</v>
      </c>
      <c r="H115" s="9">
        <f t="shared" ref="H115:H130" si="25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3"/>
        <v>0</v>
      </c>
      <c r="F116" s="9"/>
      <c r="G116" s="9">
        <f t="shared" si="24"/>
        <v>0</v>
      </c>
      <c r="H116" s="9">
        <f t="shared" si="25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3"/>
        <v>0</v>
      </c>
      <c r="F117" s="9"/>
      <c r="G117" s="9">
        <f t="shared" si="24"/>
        <v>0</v>
      </c>
      <c r="H117" s="9">
        <f t="shared" si="25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3"/>
        <v>0</v>
      </c>
      <c r="F118" s="9"/>
      <c r="G118" s="9">
        <f t="shared" si="24"/>
        <v>0</v>
      </c>
      <c r="H118" s="9">
        <f t="shared" si="25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6">+D119</f>
        <v>0</v>
      </c>
      <c r="F119" s="9"/>
      <c r="G119" s="9">
        <f t="shared" si="24"/>
        <v>0</v>
      </c>
      <c r="H119" s="9">
        <f t="shared" si="25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6"/>
        <v>0</v>
      </c>
      <c r="F120" s="9"/>
      <c r="G120" s="9">
        <f t="shared" si="24"/>
        <v>0</v>
      </c>
      <c r="H120" s="9">
        <f t="shared" si="25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6"/>
        <v>0</v>
      </c>
      <c r="F121" s="9"/>
      <c r="G121" s="9">
        <f t="shared" si="24"/>
        <v>0</v>
      </c>
      <c r="H121" s="9">
        <f t="shared" si="25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6"/>
        <v>0</v>
      </c>
      <c r="F122" s="9"/>
      <c r="G122" s="9">
        <f t="shared" si="24"/>
        <v>0</v>
      </c>
      <c r="H122" s="9">
        <f t="shared" si="25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6"/>
        <v>0</v>
      </c>
      <c r="F123" s="9"/>
      <c r="G123" s="9">
        <f t="shared" si="24"/>
        <v>0</v>
      </c>
      <c r="H123" s="9">
        <f t="shared" si="25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6"/>
        <v>0</v>
      </c>
      <c r="F124" s="9"/>
      <c r="G124" s="9">
        <f t="shared" si="24"/>
        <v>0</v>
      </c>
      <c r="H124" s="9">
        <f t="shared" si="25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6"/>
        <v>0</v>
      </c>
      <c r="F125" s="9"/>
      <c r="G125" s="9">
        <f t="shared" si="24"/>
        <v>0</v>
      </c>
      <c r="H125" s="9">
        <f t="shared" si="25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6"/>
        <v>0</v>
      </c>
      <c r="F126" s="9"/>
      <c r="G126" s="9">
        <f t="shared" si="24"/>
        <v>0</v>
      </c>
      <c r="H126" s="9">
        <f t="shared" si="25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6"/>
        <v>0</v>
      </c>
      <c r="F127" s="9"/>
      <c r="G127" s="9">
        <f t="shared" si="24"/>
        <v>0</v>
      </c>
      <c r="H127" s="9">
        <f t="shared" si="25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6"/>
        <v>0</v>
      </c>
      <c r="F128" s="9"/>
      <c r="G128" s="9">
        <f t="shared" si="24"/>
        <v>0</v>
      </c>
      <c r="H128" s="9">
        <f t="shared" si="25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6"/>
        <v>0</v>
      </c>
      <c r="F129" s="9"/>
      <c r="G129" s="9">
        <f t="shared" si="24"/>
        <v>0</v>
      </c>
      <c r="H129" s="9">
        <f t="shared" si="25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6"/>
        <v>0</v>
      </c>
      <c r="F130" s="9"/>
      <c r="G130" s="9">
        <f t="shared" si="24"/>
        <v>0</v>
      </c>
      <c r="H130" s="9">
        <f t="shared" si="25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6"/>
        <v>0</v>
      </c>
      <c r="F131" s="9"/>
      <c r="G131" s="9">
        <f t="shared" ref="G131:G146" si="27">IF(J131&gt;0,0,F131)</f>
        <v>0</v>
      </c>
      <c r="H131" s="9">
        <f t="shared" ref="H131:H146" si="28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6"/>
        <v>0</v>
      </c>
      <c r="F132" s="9"/>
      <c r="G132" s="9">
        <f t="shared" si="27"/>
        <v>0</v>
      </c>
      <c r="H132" s="9">
        <f t="shared" si="28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6"/>
        <v>0</v>
      </c>
      <c r="F133" s="9"/>
      <c r="G133" s="9">
        <f t="shared" si="27"/>
        <v>0</v>
      </c>
      <c r="H133" s="9">
        <f t="shared" si="28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6"/>
        <v>0</v>
      </c>
      <c r="F134" s="9"/>
      <c r="G134" s="9">
        <f t="shared" si="27"/>
        <v>0</v>
      </c>
      <c r="H134" s="9">
        <f t="shared" si="28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9">+D135</f>
        <v>0</v>
      </c>
      <c r="F135" s="9"/>
      <c r="G135" s="9">
        <f t="shared" si="27"/>
        <v>0</v>
      </c>
      <c r="H135" s="9">
        <f t="shared" si="28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9"/>
        <v>0</v>
      </c>
      <c r="F136" s="9"/>
      <c r="G136" s="9">
        <f t="shared" si="27"/>
        <v>0</v>
      </c>
      <c r="H136" s="9">
        <f t="shared" si="28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9"/>
        <v>0</v>
      </c>
      <c r="F137" s="9"/>
      <c r="G137" s="9">
        <f t="shared" si="27"/>
        <v>0</v>
      </c>
      <c r="H137" s="9">
        <f t="shared" si="28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9"/>
        <v>0</v>
      </c>
      <c r="F138" s="9"/>
      <c r="G138" s="9">
        <f t="shared" si="27"/>
        <v>0</v>
      </c>
      <c r="H138" s="9">
        <f t="shared" si="28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9"/>
        <v>0</v>
      </c>
      <c r="F139" s="9"/>
      <c r="G139" s="9">
        <f t="shared" si="27"/>
        <v>0</v>
      </c>
      <c r="H139" s="9">
        <f t="shared" si="28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9"/>
        <v>0</v>
      </c>
      <c r="F140" s="9"/>
      <c r="G140" s="9">
        <f t="shared" si="27"/>
        <v>0</v>
      </c>
      <c r="H140" s="9">
        <f t="shared" si="28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9"/>
        <v>0</v>
      </c>
      <c r="F141" s="9"/>
      <c r="G141" s="9">
        <f t="shared" si="27"/>
        <v>0</v>
      </c>
      <c r="H141" s="9">
        <f t="shared" si="28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9"/>
        <v>0</v>
      </c>
      <c r="F142" s="9"/>
      <c r="G142" s="9">
        <f t="shared" si="27"/>
        <v>0</v>
      </c>
      <c r="H142" s="9">
        <f t="shared" si="28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9"/>
        <v>0</v>
      </c>
      <c r="F143" s="9"/>
      <c r="G143" s="9">
        <f t="shared" si="27"/>
        <v>0</v>
      </c>
      <c r="H143" s="9">
        <f t="shared" si="28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9"/>
        <v>0</v>
      </c>
      <c r="F144" s="9"/>
      <c r="G144" s="9">
        <f t="shared" si="27"/>
        <v>0</v>
      </c>
      <c r="H144" s="9">
        <f t="shared" si="28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9"/>
        <v>0</v>
      </c>
      <c r="F145" s="9"/>
      <c r="G145" s="9">
        <f t="shared" si="27"/>
        <v>0</v>
      </c>
      <c r="H145" s="9">
        <f t="shared" si="28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9"/>
        <v>0</v>
      </c>
      <c r="F146" s="9"/>
      <c r="G146" s="9">
        <f t="shared" si="27"/>
        <v>0</v>
      </c>
      <c r="H146" s="9">
        <f t="shared" si="28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9"/>
        <v>0</v>
      </c>
      <c r="F147" s="9"/>
      <c r="G147" s="9">
        <f t="shared" ref="G147:G162" si="30">IF(J147&gt;0,0,F147)</f>
        <v>0</v>
      </c>
      <c r="H147" s="9">
        <f t="shared" ref="H147:H162" si="31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9"/>
        <v>0</v>
      </c>
      <c r="F148" s="9"/>
      <c r="G148" s="9">
        <f t="shared" si="30"/>
        <v>0</v>
      </c>
      <c r="H148" s="9">
        <f t="shared" si="31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9"/>
        <v>0</v>
      </c>
      <c r="F149" s="9"/>
      <c r="G149" s="9">
        <f t="shared" si="30"/>
        <v>0</v>
      </c>
      <c r="H149" s="9">
        <f t="shared" si="31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9"/>
        <v>0</v>
      </c>
      <c r="F150" s="9"/>
      <c r="G150" s="9">
        <f t="shared" si="30"/>
        <v>0</v>
      </c>
      <c r="H150" s="9">
        <f t="shared" si="31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2">+D151</f>
        <v>0</v>
      </c>
      <c r="F151" s="9"/>
      <c r="G151" s="9">
        <f t="shared" si="30"/>
        <v>0</v>
      </c>
      <c r="H151" s="9">
        <f t="shared" si="31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2"/>
        <v>0</v>
      </c>
      <c r="F152" s="9"/>
      <c r="G152" s="9">
        <f t="shared" si="30"/>
        <v>0</v>
      </c>
      <c r="H152" s="9">
        <f t="shared" si="31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2"/>
        <v>0</v>
      </c>
      <c r="F153" s="9"/>
      <c r="G153" s="9">
        <f t="shared" si="30"/>
        <v>0</v>
      </c>
      <c r="H153" s="9">
        <f t="shared" si="31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2"/>
        <v>0</v>
      </c>
      <c r="F154" s="9"/>
      <c r="G154" s="9">
        <f t="shared" si="30"/>
        <v>0</v>
      </c>
      <c r="H154" s="9">
        <f t="shared" si="31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2"/>
        <v>0</v>
      </c>
      <c r="F155" s="9"/>
      <c r="G155" s="9">
        <f t="shared" si="30"/>
        <v>0</v>
      </c>
      <c r="H155" s="9">
        <f t="shared" si="31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2"/>
        <v>0</v>
      </c>
      <c r="F156" s="9"/>
      <c r="G156" s="9">
        <f t="shared" si="30"/>
        <v>0</v>
      </c>
      <c r="H156" s="9">
        <f t="shared" si="31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2"/>
        <v>0</v>
      </c>
      <c r="F157" s="9"/>
      <c r="G157" s="9">
        <f t="shared" si="30"/>
        <v>0</v>
      </c>
      <c r="H157" s="9">
        <f t="shared" si="31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2"/>
        <v>0</v>
      </c>
      <c r="F158" s="9"/>
      <c r="G158" s="9">
        <f t="shared" si="30"/>
        <v>0</v>
      </c>
      <c r="H158" s="9">
        <f t="shared" si="31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2"/>
        <v>0</v>
      </c>
      <c r="F159" s="9"/>
      <c r="G159" s="9">
        <f t="shared" si="30"/>
        <v>0</v>
      </c>
      <c r="H159" s="9">
        <f t="shared" si="31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2"/>
        <v>0</v>
      </c>
      <c r="F160" s="9"/>
      <c r="G160" s="9">
        <f t="shared" si="30"/>
        <v>0</v>
      </c>
      <c r="H160" s="9">
        <f t="shared" si="31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2"/>
        <v>0</v>
      </c>
      <c r="F161" s="9"/>
      <c r="G161" s="9">
        <f t="shared" si="30"/>
        <v>0</v>
      </c>
      <c r="H161" s="9">
        <f t="shared" si="31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2"/>
        <v>0</v>
      </c>
      <c r="F162" s="9"/>
      <c r="G162" s="9">
        <f t="shared" si="30"/>
        <v>0</v>
      </c>
      <c r="H162" s="9">
        <f t="shared" si="31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2"/>
        <v>0</v>
      </c>
      <c r="F163" s="9"/>
      <c r="G163" s="9">
        <f t="shared" ref="G163:G178" si="33">IF(J163&gt;0,0,F163)</f>
        <v>0</v>
      </c>
      <c r="H163" s="9">
        <f t="shared" ref="H163:H178" si="34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2"/>
        <v>0</v>
      </c>
      <c r="F164" s="9"/>
      <c r="G164" s="9">
        <f t="shared" si="33"/>
        <v>0</v>
      </c>
      <c r="H164" s="9">
        <f t="shared" si="34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2"/>
        <v>0</v>
      </c>
      <c r="F165" s="9"/>
      <c r="G165" s="9">
        <f t="shared" si="33"/>
        <v>0</v>
      </c>
      <c r="H165" s="9">
        <f t="shared" si="34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2"/>
        <v>0</v>
      </c>
      <c r="F166" s="9"/>
      <c r="G166" s="9">
        <f t="shared" si="33"/>
        <v>0</v>
      </c>
      <c r="H166" s="9">
        <f t="shared" si="34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5">+D167</f>
        <v>0</v>
      </c>
      <c r="F167" s="9"/>
      <c r="G167" s="9">
        <f t="shared" si="33"/>
        <v>0</v>
      </c>
      <c r="H167" s="9">
        <f t="shared" si="34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5"/>
        <v>0</v>
      </c>
      <c r="F168" s="9"/>
      <c r="G168" s="9">
        <f t="shared" si="33"/>
        <v>0</v>
      </c>
      <c r="H168" s="9">
        <f t="shared" si="34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5"/>
        <v>0</v>
      </c>
      <c r="F169" s="9"/>
      <c r="G169" s="9">
        <f t="shared" si="33"/>
        <v>0</v>
      </c>
      <c r="H169" s="9">
        <f t="shared" si="34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5"/>
        <v>0</v>
      </c>
      <c r="F170" s="9"/>
      <c r="G170" s="9">
        <f t="shared" si="33"/>
        <v>0</v>
      </c>
      <c r="H170" s="9">
        <f t="shared" si="34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5"/>
        <v>0</v>
      </c>
      <c r="F171" s="9"/>
      <c r="G171" s="9">
        <f t="shared" si="33"/>
        <v>0</v>
      </c>
      <c r="H171" s="9">
        <f t="shared" si="34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5"/>
        <v>0</v>
      </c>
      <c r="F172" s="9"/>
      <c r="G172" s="9">
        <f t="shared" si="33"/>
        <v>0</v>
      </c>
      <c r="H172" s="9">
        <f t="shared" si="34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5"/>
        <v>0</v>
      </c>
      <c r="F173" s="9"/>
      <c r="G173" s="9">
        <f t="shared" si="33"/>
        <v>0</v>
      </c>
      <c r="H173" s="9">
        <f t="shared" si="34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5"/>
        <v>0</v>
      </c>
      <c r="F174" s="9"/>
      <c r="G174" s="9">
        <f t="shared" si="33"/>
        <v>0</v>
      </c>
      <c r="H174" s="9">
        <f t="shared" si="34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5"/>
        <v>0</v>
      </c>
      <c r="F175" s="9"/>
      <c r="G175" s="9">
        <f t="shared" si="33"/>
        <v>0</v>
      </c>
      <c r="H175" s="9">
        <f t="shared" si="34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5"/>
        <v>0</v>
      </c>
      <c r="F176" s="9"/>
      <c r="G176" s="9">
        <f t="shared" si="33"/>
        <v>0</v>
      </c>
      <c r="H176" s="9">
        <f t="shared" si="34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5"/>
        <v>0</v>
      </c>
      <c r="F177" s="9"/>
      <c r="G177" s="9">
        <f t="shared" si="33"/>
        <v>0</v>
      </c>
      <c r="H177" s="9">
        <f t="shared" si="34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5"/>
        <v>0</v>
      </c>
      <c r="F178" s="9"/>
      <c r="G178" s="9">
        <f t="shared" si="33"/>
        <v>0</v>
      </c>
      <c r="H178" s="9">
        <f t="shared" si="34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5"/>
        <v>0</v>
      </c>
      <c r="F179" s="9"/>
      <c r="G179" s="9">
        <f t="shared" ref="G179:G194" si="36">IF(J179&gt;0,0,F179)</f>
        <v>0</v>
      </c>
      <c r="H179" s="9">
        <f t="shared" ref="H179:H194" si="37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5"/>
        <v>0</v>
      </c>
      <c r="F180" s="9"/>
      <c r="G180" s="9">
        <f t="shared" si="36"/>
        <v>0</v>
      </c>
      <c r="H180" s="9">
        <f t="shared" si="37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5"/>
        <v>0</v>
      </c>
      <c r="F181" s="9"/>
      <c r="G181" s="9">
        <f t="shared" si="36"/>
        <v>0</v>
      </c>
      <c r="H181" s="9">
        <f t="shared" si="37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5"/>
        <v>0</v>
      </c>
      <c r="F182" s="9"/>
      <c r="G182" s="9">
        <f t="shared" si="36"/>
        <v>0</v>
      </c>
      <c r="H182" s="9">
        <f t="shared" si="37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8">+D183</f>
        <v>0</v>
      </c>
      <c r="F183" s="9"/>
      <c r="G183" s="9">
        <f t="shared" si="36"/>
        <v>0</v>
      </c>
      <c r="H183" s="9">
        <f t="shared" si="37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8"/>
        <v>0</v>
      </c>
      <c r="F184" s="9"/>
      <c r="G184" s="9">
        <f t="shared" si="36"/>
        <v>0</v>
      </c>
      <c r="H184" s="9">
        <f t="shared" si="37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8"/>
        <v>0</v>
      </c>
      <c r="F185" s="9"/>
      <c r="G185" s="9">
        <f t="shared" si="36"/>
        <v>0</v>
      </c>
      <c r="H185" s="9">
        <f t="shared" si="37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8"/>
        <v>0</v>
      </c>
      <c r="F186" s="9"/>
      <c r="G186" s="9">
        <f t="shared" si="36"/>
        <v>0</v>
      </c>
      <c r="H186" s="9">
        <f t="shared" si="37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8"/>
        <v>0</v>
      </c>
      <c r="F187" s="9"/>
      <c r="G187" s="9">
        <f t="shared" si="36"/>
        <v>0</v>
      </c>
      <c r="H187" s="9">
        <f t="shared" si="37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8"/>
        <v>0</v>
      </c>
      <c r="F188" s="9"/>
      <c r="G188" s="9">
        <f t="shared" si="36"/>
        <v>0</v>
      </c>
      <c r="H188" s="9">
        <f t="shared" si="37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8"/>
        <v>0</v>
      </c>
      <c r="F189" s="9"/>
      <c r="G189" s="9">
        <f t="shared" si="36"/>
        <v>0</v>
      </c>
      <c r="H189" s="9">
        <f t="shared" si="37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8"/>
        <v>0</v>
      </c>
      <c r="F190" s="9"/>
      <c r="G190" s="9">
        <f t="shared" si="36"/>
        <v>0</v>
      </c>
      <c r="H190" s="9">
        <f t="shared" si="37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8"/>
        <v>0</v>
      </c>
      <c r="F191" s="9"/>
      <c r="G191" s="9">
        <f t="shared" si="36"/>
        <v>0</v>
      </c>
      <c r="H191" s="9">
        <f t="shared" si="37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8"/>
        <v>0</v>
      </c>
      <c r="F192" s="9"/>
      <c r="G192" s="9">
        <f t="shared" si="36"/>
        <v>0</v>
      </c>
      <c r="H192" s="9">
        <f t="shared" si="37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8"/>
        <v>0</v>
      </c>
      <c r="F193" s="9"/>
      <c r="G193" s="9">
        <f t="shared" si="36"/>
        <v>0</v>
      </c>
      <c r="H193" s="9">
        <f t="shared" si="37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8"/>
        <v>0</v>
      </c>
      <c r="F194" s="9"/>
      <c r="G194" s="9">
        <f t="shared" si="36"/>
        <v>0</v>
      </c>
      <c r="H194" s="9">
        <f t="shared" si="37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8"/>
        <v>0</v>
      </c>
      <c r="F195" s="9"/>
      <c r="G195" s="9">
        <f t="shared" ref="G195:G210" si="39">IF(J195&gt;0,0,F195)</f>
        <v>0</v>
      </c>
      <c r="H195" s="9">
        <f t="shared" ref="H195:H210" si="40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8"/>
        <v>0</v>
      </c>
      <c r="F196" s="9"/>
      <c r="G196" s="9">
        <f t="shared" si="39"/>
        <v>0</v>
      </c>
      <c r="H196" s="9">
        <f t="shared" si="40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8"/>
        <v>0</v>
      </c>
      <c r="F197" s="9"/>
      <c r="G197" s="9">
        <f t="shared" si="39"/>
        <v>0</v>
      </c>
      <c r="H197" s="9">
        <f t="shared" si="40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8"/>
        <v>0</v>
      </c>
      <c r="F198" s="9"/>
      <c r="G198" s="9">
        <f t="shared" si="39"/>
        <v>0</v>
      </c>
      <c r="H198" s="9">
        <f t="shared" si="40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1">+D199</f>
        <v>0</v>
      </c>
      <c r="F199" s="9"/>
      <c r="G199" s="9">
        <f t="shared" si="39"/>
        <v>0</v>
      </c>
      <c r="H199" s="9">
        <f t="shared" si="40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1"/>
        <v>0</v>
      </c>
      <c r="F200" s="9"/>
      <c r="G200" s="9">
        <f t="shared" si="39"/>
        <v>0</v>
      </c>
      <c r="H200" s="9">
        <f t="shared" si="40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1"/>
        <v>0</v>
      </c>
      <c r="F201" s="9"/>
      <c r="G201" s="9">
        <f t="shared" si="39"/>
        <v>0</v>
      </c>
      <c r="H201" s="9">
        <f t="shared" si="40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1"/>
        <v>0</v>
      </c>
      <c r="F202" s="9"/>
      <c r="G202" s="9">
        <f t="shared" si="39"/>
        <v>0</v>
      </c>
      <c r="H202" s="9">
        <f t="shared" si="40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1"/>
        <v>0</v>
      </c>
      <c r="F203" s="9"/>
      <c r="G203" s="9">
        <f t="shared" si="39"/>
        <v>0</v>
      </c>
      <c r="H203" s="9">
        <f t="shared" si="40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1"/>
        <v>0</v>
      </c>
      <c r="F204" s="9"/>
      <c r="G204" s="9">
        <f t="shared" si="39"/>
        <v>0</v>
      </c>
      <c r="H204" s="9">
        <f t="shared" si="40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1"/>
        <v>0</v>
      </c>
      <c r="F205" s="9"/>
      <c r="G205" s="9">
        <f t="shared" si="39"/>
        <v>0</v>
      </c>
      <c r="H205" s="9">
        <f t="shared" si="40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1"/>
        <v>0</v>
      </c>
      <c r="F206" s="9"/>
      <c r="G206" s="9">
        <f t="shared" si="39"/>
        <v>0</v>
      </c>
      <c r="H206" s="9">
        <f t="shared" si="40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1"/>
        <v>0</v>
      </c>
      <c r="F207" s="9"/>
      <c r="G207" s="9">
        <f t="shared" si="39"/>
        <v>0</v>
      </c>
      <c r="H207" s="9">
        <f t="shared" si="40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1"/>
        <v>0</v>
      </c>
      <c r="F208" s="9"/>
      <c r="G208" s="9">
        <f t="shared" si="39"/>
        <v>0</v>
      </c>
      <c r="H208" s="9">
        <f t="shared" si="40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1"/>
        <v>0</v>
      </c>
      <c r="F209" s="9"/>
      <c r="G209" s="9">
        <f t="shared" si="39"/>
        <v>0</v>
      </c>
      <c r="H209" s="9">
        <f t="shared" si="40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1"/>
        <v>0</v>
      </c>
      <c r="F210" s="9"/>
      <c r="G210" s="9">
        <f t="shared" si="39"/>
        <v>0</v>
      </c>
      <c r="H210" s="9">
        <f t="shared" si="40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1"/>
        <v>0</v>
      </c>
      <c r="F211" s="9"/>
      <c r="G211" s="9">
        <f t="shared" ref="G211:G226" si="42">IF(J211&gt;0,0,F211)</f>
        <v>0</v>
      </c>
      <c r="H211" s="9">
        <f t="shared" ref="H211:H226" si="43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1"/>
        <v>0</v>
      </c>
      <c r="F212" s="9"/>
      <c r="G212" s="9">
        <f t="shared" si="42"/>
        <v>0</v>
      </c>
      <c r="H212" s="9">
        <f t="shared" si="43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1"/>
        <v>0</v>
      </c>
      <c r="F213" s="9"/>
      <c r="G213" s="9">
        <f t="shared" si="42"/>
        <v>0</v>
      </c>
      <c r="H213" s="9">
        <f t="shared" si="43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1"/>
        <v>0</v>
      </c>
      <c r="F214" s="9"/>
      <c r="G214" s="9">
        <f t="shared" si="42"/>
        <v>0</v>
      </c>
      <c r="H214" s="9">
        <f t="shared" si="43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4">+D215</f>
        <v>0</v>
      </c>
      <c r="F215" s="9"/>
      <c r="G215" s="9">
        <f t="shared" si="42"/>
        <v>0</v>
      </c>
      <c r="H215" s="9">
        <f t="shared" si="43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4"/>
        <v>0</v>
      </c>
      <c r="F216" s="9"/>
      <c r="G216" s="9">
        <f t="shared" si="42"/>
        <v>0</v>
      </c>
      <c r="H216" s="9">
        <f t="shared" si="43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4"/>
        <v>0</v>
      </c>
      <c r="F217" s="9"/>
      <c r="G217" s="9">
        <f t="shared" si="42"/>
        <v>0</v>
      </c>
      <c r="H217" s="9">
        <f t="shared" si="43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4"/>
        <v>0</v>
      </c>
      <c r="F218" s="9"/>
      <c r="G218" s="9">
        <f t="shared" si="42"/>
        <v>0</v>
      </c>
      <c r="H218" s="9">
        <f t="shared" si="43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4"/>
        <v>0</v>
      </c>
      <c r="F219" s="9"/>
      <c r="G219" s="9">
        <f t="shared" si="42"/>
        <v>0</v>
      </c>
      <c r="H219" s="9">
        <f t="shared" si="43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4"/>
        <v>0</v>
      </c>
      <c r="F220" s="9"/>
      <c r="G220" s="9">
        <f t="shared" si="42"/>
        <v>0</v>
      </c>
      <c r="H220" s="9">
        <f t="shared" si="43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4"/>
        <v>0</v>
      </c>
      <c r="F221" s="9"/>
      <c r="G221" s="9">
        <f t="shared" si="42"/>
        <v>0</v>
      </c>
      <c r="H221" s="9">
        <f t="shared" si="43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4"/>
        <v>0</v>
      </c>
      <c r="F222" s="9"/>
      <c r="G222" s="9">
        <f t="shared" si="42"/>
        <v>0</v>
      </c>
      <c r="H222" s="9">
        <f t="shared" si="43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4"/>
        <v>0</v>
      </c>
      <c r="F223" s="9"/>
      <c r="G223" s="9">
        <f t="shared" si="42"/>
        <v>0</v>
      </c>
      <c r="H223" s="9">
        <f t="shared" si="43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4"/>
        <v>0</v>
      </c>
      <c r="F224" s="9"/>
      <c r="G224" s="9">
        <f t="shared" si="42"/>
        <v>0</v>
      </c>
      <c r="H224" s="9">
        <f t="shared" si="43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4"/>
        <v>0</v>
      </c>
      <c r="F225" s="9"/>
      <c r="G225" s="9">
        <f t="shared" si="42"/>
        <v>0</v>
      </c>
      <c r="H225" s="9">
        <f t="shared" si="43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4"/>
        <v>0</v>
      </c>
      <c r="F226" s="9"/>
      <c r="G226" s="9">
        <f t="shared" si="42"/>
        <v>0</v>
      </c>
      <c r="H226" s="9">
        <f t="shared" si="43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4"/>
        <v>0</v>
      </c>
      <c r="F227" s="9"/>
      <c r="G227" s="9">
        <f t="shared" ref="G227:G240" si="45">IF(J227&gt;0,0,F227)</f>
        <v>0</v>
      </c>
      <c r="H227" s="9">
        <f t="shared" ref="H227:H240" si="46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4"/>
        <v>0</v>
      </c>
      <c r="F228" s="9"/>
      <c r="G228" s="9">
        <f t="shared" si="45"/>
        <v>0</v>
      </c>
      <c r="H228" s="9">
        <f t="shared" si="46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4"/>
        <v>0</v>
      </c>
      <c r="F229" s="9"/>
      <c r="G229" s="9">
        <f t="shared" si="45"/>
        <v>0</v>
      </c>
      <c r="H229" s="9">
        <f t="shared" si="46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4"/>
        <v>0</v>
      </c>
      <c r="F230" s="9"/>
      <c r="G230" s="9">
        <f t="shared" si="45"/>
        <v>0</v>
      </c>
      <c r="H230" s="9">
        <f t="shared" si="46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7">+D231</f>
        <v>0</v>
      </c>
      <c r="F231" s="9"/>
      <c r="G231" s="9">
        <f t="shared" si="45"/>
        <v>0</v>
      </c>
      <c r="H231" s="9">
        <f t="shared" si="46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7"/>
        <v>0</v>
      </c>
      <c r="F232" s="9"/>
      <c r="G232" s="9">
        <f t="shared" si="45"/>
        <v>0</v>
      </c>
      <c r="H232" s="9">
        <f t="shared" si="46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7"/>
        <v>0</v>
      </c>
      <c r="F233" s="9"/>
      <c r="G233" s="9">
        <f t="shared" si="45"/>
        <v>0</v>
      </c>
      <c r="H233" s="9">
        <f t="shared" si="46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7"/>
        <v>0</v>
      </c>
      <c r="F234" s="9"/>
      <c r="G234" s="9">
        <f t="shared" si="45"/>
        <v>0</v>
      </c>
      <c r="H234" s="9">
        <f t="shared" si="46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7"/>
        <v>0</v>
      </c>
      <c r="F235" s="9"/>
      <c r="G235" s="9">
        <f t="shared" si="45"/>
        <v>0</v>
      </c>
      <c r="H235" s="9">
        <f t="shared" si="46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7"/>
        <v>0</v>
      </c>
      <c r="F236" s="9"/>
      <c r="G236" s="9">
        <f t="shared" si="45"/>
        <v>0</v>
      </c>
      <c r="H236" s="9">
        <f t="shared" si="46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7"/>
        <v>0</v>
      </c>
      <c r="F237" s="9"/>
      <c r="G237" s="9">
        <f t="shared" si="45"/>
        <v>0</v>
      </c>
      <c r="H237" s="9">
        <f t="shared" si="46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7"/>
        <v>0</v>
      </c>
      <c r="F238" s="9"/>
      <c r="G238" s="9">
        <f t="shared" si="45"/>
        <v>0</v>
      </c>
      <c r="H238" s="9">
        <f t="shared" si="46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7"/>
        <v>0</v>
      </c>
      <c r="F239" s="9"/>
      <c r="G239" s="9">
        <f t="shared" si="45"/>
        <v>0</v>
      </c>
      <c r="H239" s="9">
        <f t="shared" si="46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7"/>
        <v>0</v>
      </c>
      <c r="F240" s="9"/>
      <c r="G240" s="9">
        <f t="shared" si="45"/>
        <v>0</v>
      </c>
      <c r="H240" s="9">
        <f t="shared" si="46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24122430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2024-12-06T18:04:36Z</dcterms:modified>
</cp:coreProperties>
</file>