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DE6909C0-354D-43FD-BB7D-DE72F06F802D}" xr6:coauthVersionLast="47" xr6:coauthVersionMax="47" xr10:uidLastSave="{00000000-0000-0000-0000-000000000000}"/>
  <bookViews>
    <workbookView xWindow="4320" yWindow="1560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 l="1"/>
  <c r="G26" i="1" s="1"/>
  <c r="H26" i="1"/>
  <c r="E26" i="1"/>
  <c r="L1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5" i="1"/>
  <c r="G24" i="1"/>
  <c r="G22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<sst xmlns="http://schemas.openxmlformats.org/spreadsheetml/2006/main" count="350" uniqueCount="82">
  <si>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</si>
  <si>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</si>
  <si>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</si>
  <si>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</si>
  <si>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</si>
  <si>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</si>
  <si>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</si>
  <si>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</si>
  <si>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</si>
  <si>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</si>
  <si>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</si>
  <si>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</si>
  <si>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</si>
  <si>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</si>
  <si>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</si>
  <si>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</si>
  <si>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</si>
  <si>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</si>
  <si>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</si>
  <si>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</si>
  <si>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</si>
  <si>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</si>
  <si>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</si>
  <si>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</si>
  <si>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</si>
  <si>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</si>
  <si>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</si>
  <si>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</si>
  <si>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</si>
  <si>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</si>
  <si>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</si>
  <si>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</si>
  <si>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</si>
  <si>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</si>
  <si>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</si>
  <si>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</si>
  <si>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</si>
  <si>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</si>
  <si>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</si>
  <si>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</si>
  <si>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</si>
  <si>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</si>
  <si>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</si>
  <si>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</si>
  <si>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</si>
  <si>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</si>
  <si>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</si>
  <si>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</si>
  <si>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</si>
  <si>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</si>
  <si>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</si>
  <si>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</si>
  <si>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</si>
  <si>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</si>
  <si>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</si>
  <si>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</si>
  <si>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</si>
  <si>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</si>
  <si>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</si>
  <si>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3000-300-3348-FXAAA-25264430</t>
  </si>
  <si>
    <t>09026, 08915, 05310, 02217, 09203, 08914, 08610, 09703, 02312</t>
  </si>
  <si>
    <t>JJYS NO CLIMB SECURITY FENCING</t>
  </si>
  <si>
    <t>LEGACY DESIGN GROUP, LLC - CONTRACT</t>
  </si>
  <si>
    <t>N/A</t>
  </si>
  <si>
    <t>2470487</t>
  </si>
  <si>
    <t>LEGACY DESIGN GAX 24C2*209</t>
  </si>
  <si>
    <t>LEGACY DESIGN GAX 24C2*297</t>
  </si>
  <si>
    <t>DF</t>
  </si>
  <si>
    <t>13/24</t>
  </si>
  <si>
    <t>LEGACY DESIGN GAX 24C2*395</t>
  </si>
  <si>
    <t xml:space="preserve">OTHER-ARPA FROM GOPB QRTLY - $1,398,400 </t>
  </si>
  <si>
    <t>FY'25</t>
  </si>
  <si>
    <t>LEGACY DESIGN GAX FC024081240977</t>
  </si>
  <si>
    <t>LEGACY DESIGN     AMD 001</t>
  </si>
  <si>
    <t>CO</t>
  </si>
  <si>
    <t>LEGACY DESIGN GAX 25C2*006</t>
  </si>
  <si>
    <t>LEGACY DESIGN GAX FC2024111245274</t>
  </si>
  <si>
    <t>UT ST FIRE MARSHAL GAX 25C5*059</t>
  </si>
  <si>
    <t>DFCM MGMT FEES TO 24425300 FROM 25264430</t>
  </si>
  <si>
    <t>WC3 PLAN REVIEW GAX 25C5*068</t>
  </si>
  <si>
    <t>LEGACY DESIGN GAX 25C2*074</t>
  </si>
  <si>
    <t>LEGACY DESIGN GAX 25C2*073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</si>
</sst>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0" fontId="17" fillId="0" borderId="0" xfId="0" applyNumberFormat="1" applyFont="1"/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5" activePane="bottomLeft" state="frozen"/>
      <selection pane="bottomLeft" activeCell="A30" sqref="A30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70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25264430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59</v>
      </c>
      <c r="G7" s="113">
        <f>+G11-F11</f>
        <v>15086.579999999987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86091.420000000013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16238</v>
      </c>
      <c r="E11" s="13">
        <f>SUM(E14:E1000)-F11</f>
        <v>-69853.420000000013</v>
      </c>
      <c r="F11" s="13">
        <f>SUM(F14:F1000)</f>
        <v>86091.420000000013</v>
      </c>
      <c r="G11" s="13">
        <f>SUM(G14:G1000)</f>
        <v>101178</v>
      </c>
      <c r="H11" s="13">
        <f>+D11-G11</f>
        <v>-84940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86091.420000000013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45404</v>
      </c>
      <c r="B15" s="7" t="s">
        <v>62</v>
      </c>
      <c r="C15" s="109" t="s">
        <v>63</v>
      </c>
      <c r="D15" s="9"/>
      <c r="E15" s="9">
        <f t="shared" si="2"/>
        <v>0</v>
      </c>
      <c r="F15" s="9"/>
      <c r="G15" s="9">
        <v>88628</v>
      </c>
      <c r="H15" s="9">
        <f t="shared" ref="H15:H70" si="3">+D15</f>
        <v>0</v>
      </c>
      <c r="I15" s="9"/>
      <c r="J15" s="50" t="s">
        <v>64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45426</v>
      </c>
      <c r="B16" s="7" t="s">
        <v>65</v>
      </c>
      <c r="C16" s="53" t="s">
        <v>67</v>
      </c>
      <c r="D16" s="9"/>
      <c r="E16" s="9">
        <f t="shared" si="2"/>
        <v>0</v>
      </c>
      <c r="F16" s="9">
        <v>4431</v>
      </c>
      <c r="G16" s="9">
        <f t="shared" si="0"/>
        <v>0</v>
      </c>
      <c r="H16" s="9">
        <f t="shared" si="3"/>
        <v>0</v>
      </c>
      <c r="I16" s="9"/>
      <c r="J16" s="50" t="s">
        <v>64</v>
      </c>
      <c r="K16" s="10">
        <v>6137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45454</v>
      </c>
      <c r="B17" s="7" t="s">
        <v>66</v>
      </c>
      <c r="C17" s="53" t="s">
        <v>52</v>
      </c>
      <c r="D17" s="9"/>
      <c r="E17" s="9">
        <f t="shared" si="2"/>
        <v>0</v>
      </c>
      <c r="F17" s="9">
        <v>18244.580000000002</v>
      </c>
      <c r="G17" s="9">
        <f t="shared" si="0"/>
        <v>0</v>
      </c>
      <c r="H17" s="9">
        <f t="shared" si="3"/>
        <v>0</v>
      </c>
      <c r="I17" s="9"/>
      <c r="J17" s="50" t="s">
        <v>64</v>
      </c>
      <c r="K17" s="10">
        <v>6137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68</v>
      </c>
      <c r="B18" s="12" t="s">
        <v>69</v>
      </c>
      <c r="C18" s="53" t="s">
        <v>52</v>
      </c>
      <c r="D18" s="9"/>
      <c r="E18" s="9">
        <f t="shared" si="2"/>
        <v>0</v>
      </c>
      <c r="F18" s="9">
        <v>6466.38</v>
      </c>
      <c r="G18" s="9">
        <f t="shared" si="0"/>
        <v>0</v>
      </c>
      <c r="H18" s="9">
        <f t="shared" si="3"/>
        <v>0</v>
      </c>
      <c r="I18" s="9"/>
      <c r="J18" s="50" t="s">
        <v>64</v>
      </c>
      <c r="K18" s="10">
        <v>6137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5">
      <c r="A19" s="6" t="s">
        <v>68</v>
      </c>
      <c r="B19" s="115" t="s">
        <v>78</v>
      </c>
      <c r="C19" s="53" t="s">
        <v>52</v>
      </c>
      <c r="D19" s="9">
        <v>16238</v>
      </c>
      <c r="E19" s="9">
        <f t="shared" si="2"/>
        <v>16238</v>
      </c>
      <c r="F19" s="9"/>
      <c r="G19" s="9">
        <f t="shared" si="0"/>
        <v>0</v>
      </c>
      <c r="H19" s="9">
        <f t="shared" si="3"/>
        <v>16238</v>
      </c>
      <c r="I19" s="9"/>
      <c r="J19" s="50"/>
      <c r="K19" s="10">
        <v>4672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6" t="s">
        <v>71</v>
      </c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45516</v>
      </c>
      <c r="B22" s="7" t="s">
        <v>72</v>
      </c>
      <c r="C22" s="53" t="s">
        <v>67</v>
      </c>
      <c r="D22" s="9"/>
      <c r="E22" s="9">
        <f t="shared" si="2"/>
        <v>0</v>
      </c>
      <c r="F22" s="9">
        <v>15953</v>
      </c>
      <c r="G22" s="9">
        <f t="shared" si="0"/>
        <v>0</v>
      </c>
      <c r="H22" s="9">
        <f t="shared" si="3"/>
        <v>0</v>
      </c>
      <c r="I22" s="9"/>
      <c r="J22" s="50" t="s">
        <v>64</v>
      </c>
      <c r="K22" s="10">
        <v>6137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45534</v>
      </c>
      <c r="B23" s="7" t="s">
        <v>73</v>
      </c>
      <c r="C23" s="53" t="s">
        <v>74</v>
      </c>
      <c r="D23" s="8"/>
      <c r="E23" s="9">
        <f t="shared" si="2"/>
        <v>0</v>
      </c>
      <c r="F23" s="9"/>
      <c r="G23" s="9">
        <v>11950</v>
      </c>
      <c r="H23" s="9">
        <f t="shared" si="3"/>
        <v>0</v>
      </c>
      <c r="I23" s="9"/>
      <c r="J23" s="50" t="s">
        <v>64</v>
      </c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45553</v>
      </c>
      <c r="B24" s="7" t="s">
        <v>75</v>
      </c>
      <c r="C24" s="53" t="s">
        <v>67</v>
      </c>
      <c r="D24" s="9"/>
      <c r="E24" s="9">
        <f t="shared" si="2"/>
        <v>0</v>
      </c>
      <c r="F24" s="9">
        <v>16092</v>
      </c>
      <c r="G24" s="9">
        <f t="shared" si="0"/>
        <v>0</v>
      </c>
      <c r="H24" s="9">
        <f t="shared" si="3"/>
        <v>0</v>
      </c>
      <c r="I24" s="9"/>
      <c r="J24" s="50" t="s">
        <v>64</v>
      </c>
      <c r="K24" s="10">
        <v>6137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45608</v>
      </c>
      <c r="B25" s="7" t="s">
        <v>76</v>
      </c>
      <c r="C25" s="53" t="s">
        <v>67</v>
      </c>
      <c r="D25" s="9"/>
      <c r="E25" s="9">
        <f t="shared" si="2"/>
        <v>0</v>
      </c>
      <c r="F25" s="9">
        <v>8698.8799999999992</v>
      </c>
      <c r="G25" s="9">
        <f t="shared" si="0"/>
        <v>0</v>
      </c>
      <c r="H25" s="9">
        <f t="shared" si="3"/>
        <v>0</v>
      </c>
      <c r="I25" s="9"/>
      <c r="J25" s="50" t="s">
        <v>64</v>
      </c>
      <c r="K25" s="10">
        <v>6137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45616</v>
      </c>
      <c r="B26" s="7" t="s">
        <v>77</v>
      </c>
      <c r="C26" s="109" t="s">
        <v>67</v>
      </c>
      <c r="D26" s="9"/>
      <c r="E26" s="9">
        <f t="shared" si="2"/>
        <v>0</v>
      </c>
      <c r="F26" s="9">
        <f>75+75+75</f>
        <v>225</v>
      </c>
      <c r="G26" s="9">
        <f t="shared" si="0"/>
        <v>225</v>
      </c>
      <c r="H26" s="9">
        <f t="shared" si="3"/>
        <v>0</v>
      </c>
      <c r="I26" s="9"/>
      <c r="J26" s="50"/>
      <c r="K26" s="10">
        <v>6139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45628</v>
      </c>
      <c r="B27" s="7" t="s">
        <v>79</v>
      </c>
      <c r="C27" s="53" t="s">
        <v>67</v>
      </c>
      <c r="D27" s="9"/>
      <c r="E27" s="9">
        <f t="shared" si="2"/>
        <v>0</v>
      </c>
      <c r="F27" s="9">
        <f>250+125</f>
        <v>375</v>
      </c>
      <c r="G27" s="9">
        <f t="shared" si="0"/>
        <v>375</v>
      </c>
      <c r="H27" s="9">
        <f t="shared" si="3"/>
        <v>0</v>
      </c>
      <c r="I27" s="9"/>
      <c r="J27" s="50"/>
      <c r="K27" s="10">
        <v>6139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45636</v>
      </c>
      <c r="B28" s="108" t="s">
        <v>80</v>
      </c>
      <c r="C28" s="53" t="s">
        <v>52</v>
      </c>
      <c r="D28" s="9"/>
      <c r="E28" s="9">
        <f t="shared" si="2"/>
        <v>0</v>
      </c>
      <c r="F28" s="9">
        <v>5029</v>
      </c>
      <c r="G28" s="9">
        <f t="shared" si="0"/>
        <v>0</v>
      </c>
      <c r="H28" s="9">
        <f t="shared" si="3"/>
        <v>0</v>
      </c>
      <c r="I28" s="9"/>
      <c r="J28" s="50" t="s">
        <v>64</v>
      </c>
      <c r="K28" s="10">
        <v>6137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45638</v>
      </c>
      <c r="B29" s="7" t="s">
        <v>81</v>
      </c>
      <c r="C29" s="53" t="s">
        <v>52</v>
      </c>
      <c r="D29" s="9"/>
      <c r="E29" s="9">
        <f t="shared" si="2"/>
        <v>0</v>
      </c>
      <c r="F29" s="9">
        <v>10576.58</v>
      </c>
      <c r="G29" s="9">
        <f t="shared" si="0"/>
        <v>0</v>
      </c>
      <c r="H29" s="9">
        <f t="shared" si="3"/>
        <v>0</v>
      </c>
      <c r="I29" s="9"/>
      <c r="J29" s="50" t="s">
        <v>64</v>
      </c>
      <c r="K29" s="10">
        <v>6137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25264430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2024-12-18T22:45:16Z</dcterms:modified>
</cp:coreProperties>
</file>